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gobiernobogota-my.sharepoint.com/personal/maria_rios_gobiernobogota_gov_co/Documents/PLANEACION/PLANEACION 2025/PRESUPUESTO 2025/"/>
    </mc:Choice>
  </mc:AlternateContent>
  <xr:revisionPtr revIDLastSave="73" documentId="13_ncr:1_{372AD5D8-2815-48F4-A34A-0F14537C92FC}" xr6:coauthVersionLast="47" xr6:coauthVersionMax="47" xr10:uidLastSave="{F08A350F-7914-42BE-9EC3-B1F04B2391C3}"/>
  <bookViews>
    <workbookView xWindow="-120" yWindow="-120" windowWidth="29040" windowHeight="15840" firstSheet="1" activeTab="1" xr2:uid="{6AAED0D0-EFAD-4B55-ADAE-6EDF6244C3B7}"/>
  </bookViews>
  <sheets>
    <sheet name="Programación" sheetId="2" r:id="rId1"/>
    <sheet name="Programación+Ponderadores" sheetId="6" r:id="rId2"/>
    <sheet name="Distribución" sheetId="7" r:id="rId3"/>
    <sheet name="Hoja3" sheetId="5" state="hidden" r:id="rId4"/>
  </sheets>
  <externalReferences>
    <externalReference r:id="rId5"/>
  </externalReferences>
  <definedNames>
    <definedName name="_xlnm._FilterDatabase" localSheetId="0" hidden="1">Programación!$A$7:$AC$7</definedName>
    <definedName name="_xlnm._FilterDatabase" localSheetId="1" hidden="1">'Programación+Ponderadores'!$A$1:$AG$76</definedName>
    <definedName name="BASEPOAI">Programación!$A$7:$AC$1512</definedName>
    <definedName name="SegmentaciónDeDatos_Localidad">#N/A</definedName>
    <definedName name="SI">'[1]Dato local'!$H$2:$H$3</definedName>
    <definedName name="TIPO">Hoja3!$D$3:$D$4</definedName>
  </definedNames>
  <calcPr calcId="191028"/>
  <pivotCaches>
    <pivotCache cacheId="0" r:id="rId6"/>
    <pivotCache cacheId="5" r:id="rId7"/>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8" i="6" l="1"/>
  <c r="AA78" i="6"/>
  <c r="AB78" i="6"/>
  <c r="Y78" i="6"/>
  <c r="W14" i="6"/>
  <c r="AG81" i="6" l="1"/>
  <c r="AC46" i="6"/>
  <c r="AC47" i="6"/>
  <c r="AC48" i="6"/>
  <c r="AC51" i="6"/>
  <c r="AC52" i="6"/>
  <c r="AC53" i="6"/>
  <c r="AC30" i="6"/>
  <c r="AC31" i="6"/>
  <c r="AC32" i="6"/>
  <c r="AC22" i="6"/>
  <c r="AC23" i="6"/>
  <c r="AC41" i="6"/>
  <c r="AC24" i="6"/>
  <c r="AC40" i="6"/>
  <c r="AG40" i="6" s="1"/>
  <c r="AC54" i="6"/>
  <c r="AC55" i="6"/>
  <c r="AC56" i="6"/>
  <c r="AC57" i="6"/>
  <c r="AC69" i="6"/>
  <c r="AC71" i="6"/>
  <c r="AC68" i="6"/>
  <c r="AC6" i="6"/>
  <c r="AC7" i="6"/>
  <c r="AC8" i="6"/>
  <c r="AC9" i="6"/>
  <c r="AC10" i="6"/>
  <c r="AC2" i="6"/>
  <c r="AC3" i="6"/>
  <c r="AC4" i="6"/>
  <c r="AC49" i="6"/>
  <c r="AC50" i="6"/>
  <c r="AC33" i="6"/>
  <c r="AC34" i="6"/>
  <c r="AC35" i="6"/>
  <c r="AC36" i="6"/>
  <c r="AC37" i="6"/>
  <c r="AC38" i="6"/>
  <c r="AC27" i="6"/>
  <c r="AC28" i="6"/>
  <c r="AC29" i="6"/>
  <c r="AC76" i="6"/>
  <c r="AC39" i="6"/>
  <c r="AC72" i="6"/>
  <c r="AC73" i="6"/>
  <c r="AC18" i="6"/>
  <c r="AC19" i="6"/>
  <c r="AC20" i="6"/>
  <c r="AC21" i="6"/>
  <c r="AC5" i="6"/>
  <c r="AG5" i="6" s="1"/>
  <c r="AC74" i="6"/>
  <c r="AC70" i="6"/>
  <c r="AC58" i="6"/>
  <c r="AC59" i="6"/>
  <c r="AC60" i="6"/>
  <c r="AC11" i="6"/>
  <c r="AC12" i="6"/>
  <c r="AC13" i="6"/>
  <c r="AC14" i="6"/>
  <c r="AC15" i="6"/>
  <c r="AC16" i="6"/>
  <c r="AC17" i="6"/>
  <c r="AC25" i="6"/>
  <c r="AC26" i="6"/>
  <c r="AC42" i="6"/>
  <c r="AC43" i="6"/>
  <c r="AC44" i="6"/>
  <c r="AC45" i="6"/>
  <c r="AC61" i="6"/>
  <c r="AC62" i="6"/>
  <c r="AC63" i="6"/>
  <c r="AC64" i="6"/>
  <c r="AC65" i="6"/>
  <c r="AC66" i="6"/>
  <c r="AC67" i="6"/>
  <c r="AC75" i="6"/>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823" i="2"/>
  <c r="W824" i="2"/>
  <c r="W825" i="2"/>
  <c r="W826" i="2"/>
  <c r="W827" i="2"/>
  <c r="W828" i="2"/>
  <c r="W829" i="2"/>
  <c r="W830" i="2"/>
  <c r="W831" i="2"/>
  <c r="W832" i="2"/>
  <c r="W833" i="2"/>
  <c r="W834" i="2"/>
  <c r="W835" i="2"/>
  <c r="W836" i="2"/>
  <c r="W837" i="2"/>
  <c r="W838" i="2"/>
  <c r="W839" i="2"/>
  <c r="W840" i="2"/>
  <c r="W841" i="2"/>
  <c r="W842" i="2"/>
  <c r="W843" i="2"/>
  <c r="W844" i="2"/>
  <c r="W845" i="2"/>
  <c r="W846" i="2"/>
  <c r="W847" i="2"/>
  <c r="W848" i="2"/>
  <c r="W849" i="2"/>
  <c r="W850" i="2"/>
  <c r="W851" i="2"/>
  <c r="W852" i="2"/>
  <c r="W853" i="2"/>
  <c r="W854" i="2"/>
  <c r="W855" i="2"/>
  <c r="W856" i="2"/>
  <c r="W857" i="2"/>
  <c r="W858" i="2"/>
  <c r="W859" i="2"/>
  <c r="W860" i="2"/>
  <c r="W861" i="2"/>
  <c r="W862" i="2"/>
  <c r="W863" i="2"/>
  <c r="W864" i="2"/>
  <c r="W865" i="2"/>
  <c r="W866" i="2"/>
  <c r="W867" i="2"/>
  <c r="W868" i="2"/>
  <c r="W869" i="2"/>
  <c r="W870" i="2"/>
  <c r="W871" i="2"/>
  <c r="W872" i="2"/>
  <c r="W873" i="2"/>
  <c r="W874" i="2"/>
  <c r="W875" i="2"/>
  <c r="W876" i="2"/>
  <c r="W877" i="2"/>
  <c r="W878" i="2"/>
  <c r="W879" i="2"/>
  <c r="W880" i="2"/>
  <c r="W881" i="2"/>
  <c r="W882" i="2"/>
  <c r="W883" i="2"/>
  <c r="W884" i="2"/>
  <c r="W885" i="2"/>
  <c r="W886" i="2"/>
  <c r="W887" i="2"/>
  <c r="W888" i="2"/>
  <c r="W889" i="2"/>
  <c r="W890" i="2"/>
  <c r="W891" i="2"/>
  <c r="W892" i="2"/>
  <c r="W893" i="2"/>
  <c r="W894" i="2"/>
  <c r="W895" i="2"/>
  <c r="W896" i="2"/>
  <c r="W897" i="2"/>
  <c r="W898" i="2"/>
  <c r="W899" i="2"/>
  <c r="W900" i="2"/>
  <c r="W901" i="2"/>
  <c r="W902" i="2"/>
  <c r="W903" i="2"/>
  <c r="W904" i="2"/>
  <c r="W905" i="2"/>
  <c r="W906" i="2"/>
  <c r="W907" i="2"/>
  <c r="W908" i="2"/>
  <c r="W909" i="2"/>
  <c r="W910" i="2"/>
  <c r="W911" i="2"/>
  <c r="W912" i="2"/>
  <c r="W913" i="2"/>
  <c r="W914" i="2"/>
  <c r="W915" i="2"/>
  <c r="W916" i="2"/>
  <c r="W917" i="2"/>
  <c r="W918" i="2"/>
  <c r="W919" i="2"/>
  <c r="W920" i="2"/>
  <c r="W921" i="2"/>
  <c r="W922" i="2"/>
  <c r="W923" i="2"/>
  <c r="W924" i="2"/>
  <c r="W925" i="2"/>
  <c r="W926" i="2"/>
  <c r="W927" i="2"/>
  <c r="W928" i="2"/>
  <c r="W929" i="2"/>
  <c r="W930" i="2"/>
  <c r="W931" i="2"/>
  <c r="W932" i="2"/>
  <c r="W933" i="2"/>
  <c r="W934" i="2"/>
  <c r="W935" i="2"/>
  <c r="W936" i="2"/>
  <c r="W937" i="2"/>
  <c r="W938" i="2"/>
  <c r="W939" i="2"/>
  <c r="W940" i="2"/>
  <c r="W941" i="2"/>
  <c r="W942" i="2"/>
  <c r="W943" i="2"/>
  <c r="W944" i="2"/>
  <c r="W945" i="2"/>
  <c r="W946" i="2"/>
  <c r="W947" i="2"/>
  <c r="W948" i="2"/>
  <c r="W949" i="2"/>
  <c r="W950" i="2"/>
  <c r="W951" i="2"/>
  <c r="W952" i="2"/>
  <c r="W953" i="2"/>
  <c r="W954" i="2"/>
  <c r="W955" i="2"/>
  <c r="W956" i="2"/>
  <c r="W957" i="2"/>
  <c r="W958" i="2"/>
  <c r="W959" i="2"/>
  <c r="W960" i="2"/>
  <c r="W961" i="2"/>
  <c r="W962" i="2"/>
  <c r="W963" i="2"/>
  <c r="W964" i="2"/>
  <c r="W965" i="2"/>
  <c r="W966" i="2"/>
  <c r="W967" i="2"/>
  <c r="W968" i="2"/>
  <c r="W969" i="2"/>
  <c r="W970" i="2"/>
  <c r="W971" i="2"/>
  <c r="W972" i="2"/>
  <c r="W973" i="2"/>
  <c r="W974" i="2"/>
  <c r="W975" i="2"/>
  <c r="W976" i="2"/>
  <c r="W977" i="2"/>
  <c r="W978" i="2"/>
  <c r="W979" i="2"/>
  <c r="W980" i="2"/>
  <c r="W981" i="2"/>
  <c r="W982" i="2"/>
  <c r="W983" i="2"/>
  <c r="W984" i="2"/>
  <c r="W985" i="2"/>
  <c r="W986" i="2"/>
  <c r="W987" i="2"/>
  <c r="W988" i="2"/>
  <c r="W989" i="2"/>
  <c r="W990" i="2"/>
  <c r="W991" i="2"/>
  <c r="W992" i="2"/>
  <c r="W993" i="2"/>
  <c r="W994" i="2"/>
  <c r="W995" i="2"/>
  <c r="W996" i="2"/>
  <c r="W997" i="2"/>
  <c r="W998" i="2"/>
  <c r="W999" i="2"/>
  <c r="W1000" i="2"/>
  <c r="W1001" i="2"/>
  <c r="W1002" i="2"/>
  <c r="W1003" i="2"/>
  <c r="W1004" i="2"/>
  <c r="W1005" i="2"/>
  <c r="W1006" i="2"/>
  <c r="W1007" i="2"/>
  <c r="W1008" i="2"/>
  <c r="W1009" i="2"/>
  <c r="W1010" i="2"/>
  <c r="W1011" i="2"/>
  <c r="W1012" i="2"/>
  <c r="W1013" i="2"/>
  <c r="W1014" i="2"/>
  <c r="W1015" i="2"/>
  <c r="W1016" i="2"/>
  <c r="W1017" i="2"/>
  <c r="W1018" i="2"/>
  <c r="W1019" i="2"/>
  <c r="W1020" i="2"/>
  <c r="W1021" i="2"/>
  <c r="W1022" i="2"/>
  <c r="W1023" i="2"/>
  <c r="W1024" i="2"/>
  <c r="W1025" i="2"/>
  <c r="W1026" i="2"/>
  <c r="W1027" i="2"/>
  <c r="W1028" i="2"/>
  <c r="W1029" i="2"/>
  <c r="W1030" i="2"/>
  <c r="W1031" i="2"/>
  <c r="W1032" i="2"/>
  <c r="W1033" i="2"/>
  <c r="W1034" i="2"/>
  <c r="W1035" i="2"/>
  <c r="W1036" i="2"/>
  <c r="W1037" i="2"/>
  <c r="W1038" i="2"/>
  <c r="W1039" i="2"/>
  <c r="W1040" i="2"/>
  <c r="W1041" i="2"/>
  <c r="W1042" i="2"/>
  <c r="W1043" i="2"/>
  <c r="W1044" i="2"/>
  <c r="W1045" i="2"/>
  <c r="W1046" i="2"/>
  <c r="W1047" i="2"/>
  <c r="W1048" i="2"/>
  <c r="W1049" i="2"/>
  <c r="W1050" i="2"/>
  <c r="W1051" i="2"/>
  <c r="W1052" i="2"/>
  <c r="W1053" i="2"/>
  <c r="W1054" i="2"/>
  <c r="W1055" i="2"/>
  <c r="W1056" i="2"/>
  <c r="W1057" i="2"/>
  <c r="W1058" i="2"/>
  <c r="W1059" i="2"/>
  <c r="W1060" i="2"/>
  <c r="W1061" i="2"/>
  <c r="W1062" i="2"/>
  <c r="W1063" i="2"/>
  <c r="W1064" i="2"/>
  <c r="W1065" i="2"/>
  <c r="W1066" i="2"/>
  <c r="W1067" i="2"/>
  <c r="W1068" i="2"/>
  <c r="W1069" i="2"/>
  <c r="W1070" i="2"/>
  <c r="W1071" i="2"/>
  <c r="W1072" i="2"/>
  <c r="W1073" i="2"/>
  <c r="W1074" i="2"/>
  <c r="W1075" i="2"/>
  <c r="W1076" i="2"/>
  <c r="W1077" i="2"/>
  <c r="W1078" i="2"/>
  <c r="W1079" i="2"/>
  <c r="W1080" i="2"/>
  <c r="W1081" i="2"/>
  <c r="W1082" i="2"/>
  <c r="W1083" i="2"/>
  <c r="W1084" i="2"/>
  <c r="W1085" i="2"/>
  <c r="W1086" i="2"/>
  <c r="W1087" i="2"/>
  <c r="W1088" i="2"/>
  <c r="W1089" i="2"/>
  <c r="W1090" i="2"/>
  <c r="W1091" i="2"/>
  <c r="W1092" i="2"/>
  <c r="W1093" i="2"/>
  <c r="W1094" i="2"/>
  <c r="W1095" i="2"/>
  <c r="W1096" i="2"/>
  <c r="W1097" i="2"/>
  <c r="W1098" i="2"/>
  <c r="W1099" i="2"/>
  <c r="W1100" i="2"/>
  <c r="W1101" i="2"/>
  <c r="W1102" i="2"/>
  <c r="W1103" i="2"/>
  <c r="W1104" i="2"/>
  <c r="W1105" i="2"/>
  <c r="W1106" i="2"/>
  <c r="W1107" i="2"/>
  <c r="W1108" i="2"/>
  <c r="W1109" i="2"/>
  <c r="W1110" i="2"/>
  <c r="W1111" i="2"/>
  <c r="W1112" i="2"/>
  <c r="W1113" i="2"/>
  <c r="W1114" i="2"/>
  <c r="W1115" i="2"/>
  <c r="W1116" i="2"/>
  <c r="W1117" i="2"/>
  <c r="W1118" i="2"/>
  <c r="W1119" i="2"/>
  <c r="W1120" i="2"/>
  <c r="W1121" i="2"/>
  <c r="W1122" i="2"/>
  <c r="W1123" i="2"/>
  <c r="W1124" i="2"/>
  <c r="W1125" i="2"/>
  <c r="W1126" i="2"/>
  <c r="W1127" i="2"/>
  <c r="W1128" i="2"/>
  <c r="W1129" i="2"/>
  <c r="W1130" i="2"/>
  <c r="W1131" i="2"/>
  <c r="W1132" i="2"/>
  <c r="W1133" i="2"/>
  <c r="W1134" i="2"/>
  <c r="W1135" i="2"/>
  <c r="W1136" i="2"/>
  <c r="W1137" i="2"/>
  <c r="W1138" i="2"/>
  <c r="W1139" i="2"/>
  <c r="W1140" i="2"/>
  <c r="W1141" i="2"/>
  <c r="W1142" i="2"/>
  <c r="W1143" i="2"/>
  <c r="W1144" i="2"/>
  <c r="W1145" i="2"/>
  <c r="W1146" i="2"/>
  <c r="W1147" i="2"/>
  <c r="W1148" i="2"/>
  <c r="W1149" i="2"/>
  <c r="W1150" i="2"/>
  <c r="W1151" i="2"/>
  <c r="W1152" i="2"/>
  <c r="W1153" i="2"/>
  <c r="W1154" i="2"/>
  <c r="W1155" i="2"/>
  <c r="W1156" i="2"/>
  <c r="W1157" i="2"/>
  <c r="W1158" i="2"/>
  <c r="W1159" i="2"/>
  <c r="W1160" i="2"/>
  <c r="W1161" i="2"/>
  <c r="W1162" i="2"/>
  <c r="W1163" i="2"/>
  <c r="W1164" i="2"/>
  <c r="W1165" i="2"/>
  <c r="W1166" i="2"/>
  <c r="W1167" i="2"/>
  <c r="W1168" i="2"/>
  <c r="W1169" i="2"/>
  <c r="W1170" i="2"/>
  <c r="W1171" i="2"/>
  <c r="W1172" i="2"/>
  <c r="W1173" i="2"/>
  <c r="W1174" i="2"/>
  <c r="W1175" i="2"/>
  <c r="W1176" i="2"/>
  <c r="W1177" i="2"/>
  <c r="W1178" i="2"/>
  <c r="W1179" i="2"/>
  <c r="W1180" i="2"/>
  <c r="W1181" i="2"/>
  <c r="W1182" i="2"/>
  <c r="W1183" i="2"/>
  <c r="W1184" i="2"/>
  <c r="W1185" i="2"/>
  <c r="W1186" i="2"/>
  <c r="W1187" i="2"/>
  <c r="W1188" i="2"/>
  <c r="W1189" i="2"/>
  <c r="W1190" i="2"/>
  <c r="W1191" i="2"/>
  <c r="W1192" i="2"/>
  <c r="W1193" i="2"/>
  <c r="W1194" i="2"/>
  <c r="W1195" i="2"/>
  <c r="W1196" i="2"/>
  <c r="W1197" i="2"/>
  <c r="W1198" i="2"/>
  <c r="W1199" i="2"/>
  <c r="W1200" i="2"/>
  <c r="W1201" i="2"/>
  <c r="W1202" i="2"/>
  <c r="W1203" i="2"/>
  <c r="W1204" i="2"/>
  <c r="W1205" i="2"/>
  <c r="W1206" i="2"/>
  <c r="W1207" i="2"/>
  <c r="W1208" i="2"/>
  <c r="W1209" i="2"/>
  <c r="W1210" i="2"/>
  <c r="W1211" i="2"/>
  <c r="W1212" i="2"/>
  <c r="W1213" i="2"/>
  <c r="W1214" i="2"/>
  <c r="W1215" i="2"/>
  <c r="W1216" i="2"/>
  <c r="W1217" i="2"/>
  <c r="W1218" i="2"/>
  <c r="W1219" i="2"/>
  <c r="W1220" i="2"/>
  <c r="W1221" i="2"/>
  <c r="W1222" i="2"/>
  <c r="W1223" i="2"/>
  <c r="W1224" i="2"/>
  <c r="W1225" i="2"/>
  <c r="W1226" i="2"/>
  <c r="W1227" i="2"/>
  <c r="W1228" i="2"/>
  <c r="W1229" i="2"/>
  <c r="W1230" i="2"/>
  <c r="W1231" i="2"/>
  <c r="W1232" i="2"/>
  <c r="W1233" i="2"/>
  <c r="W1234" i="2"/>
  <c r="W1235" i="2"/>
  <c r="W1236" i="2"/>
  <c r="W1237" i="2"/>
  <c r="W1238" i="2"/>
  <c r="W1239" i="2"/>
  <c r="W1240" i="2"/>
  <c r="W1241" i="2"/>
  <c r="W1242" i="2"/>
  <c r="W1243" i="2"/>
  <c r="W1244" i="2"/>
  <c r="W1245" i="2"/>
  <c r="W1246" i="2"/>
  <c r="W1247" i="2"/>
  <c r="W1248" i="2"/>
  <c r="W1249" i="2"/>
  <c r="W1250" i="2"/>
  <c r="W1251" i="2"/>
  <c r="W1252" i="2"/>
  <c r="W1253" i="2"/>
  <c r="W1254" i="2"/>
  <c r="W1255" i="2"/>
  <c r="W1256" i="2"/>
  <c r="W1257" i="2"/>
  <c r="W1258" i="2"/>
  <c r="W1259" i="2"/>
  <c r="W1260" i="2"/>
  <c r="W1261" i="2"/>
  <c r="W1262" i="2"/>
  <c r="W1263" i="2"/>
  <c r="W1264" i="2"/>
  <c r="W1265" i="2"/>
  <c r="W1266" i="2"/>
  <c r="W1267" i="2"/>
  <c r="W1268" i="2"/>
  <c r="W1269" i="2"/>
  <c r="W1270" i="2"/>
  <c r="W1271" i="2"/>
  <c r="W1272" i="2"/>
  <c r="W1273" i="2"/>
  <c r="W1274" i="2"/>
  <c r="W1275" i="2"/>
  <c r="W1276" i="2"/>
  <c r="W1277" i="2"/>
  <c r="W1278" i="2"/>
  <c r="W1279" i="2"/>
  <c r="W1280" i="2"/>
  <c r="W1281" i="2"/>
  <c r="W1282" i="2"/>
  <c r="W1283" i="2"/>
  <c r="W1284" i="2"/>
  <c r="W1285" i="2"/>
  <c r="W1286" i="2"/>
  <c r="W1287" i="2"/>
  <c r="W1288" i="2"/>
  <c r="W1289" i="2"/>
  <c r="W1290" i="2"/>
  <c r="W1291" i="2"/>
  <c r="W1292" i="2"/>
  <c r="W1293" i="2"/>
  <c r="W1294" i="2"/>
  <c r="W1295" i="2"/>
  <c r="W1296" i="2"/>
  <c r="W1297" i="2"/>
  <c r="W1298" i="2"/>
  <c r="W1299" i="2"/>
  <c r="W1300" i="2"/>
  <c r="W1301" i="2"/>
  <c r="W1302" i="2"/>
  <c r="W1303" i="2"/>
  <c r="W1304" i="2"/>
  <c r="W1305" i="2"/>
  <c r="W1306" i="2"/>
  <c r="W1307" i="2"/>
  <c r="W1308" i="2"/>
  <c r="W1309" i="2"/>
  <c r="W1310" i="2"/>
  <c r="W1311" i="2"/>
  <c r="W1312" i="2"/>
  <c r="W1313" i="2"/>
  <c r="W1314" i="2"/>
  <c r="W1315" i="2"/>
  <c r="W1316" i="2"/>
  <c r="W1317" i="2"/>
  <c r="W1318" i="2"/>
  <c r="W1319" i="2"/>
  <c r="W1320" i="2"/>
  <c r="W1321" i="2"/>
  <c r="W1322" i="2"/>
  <c r="W1323" i="2"/>
  <c r="W1324" i="2"/>
  <c r="W1325" i="2"/>
  <c r="W1326" i="2"/>
  <c r="W1327" i="2"/>
  <c r="W1328" i="2"/>
  <c r="W1329" i="2"/>
  <c r="W1330" i="2"/>
  <c r="W1331" i="2"/>
  <c r="W1332" i="2"/>
  <c r="W1333" i="2"/>
  <c r="W1334" i="2"/>
  <c r="W1335" i="2"/>
  <c r="W1336" i="2"/>
  <c r="W1337" i="2"/>
  <c r="W1338" i="2"/>
  <c r="W1339" i="2"/>
  <c r="W1340" i="2"/>
  <c r="W1341" i="2"/>
  <c r="W1342" i="2"/>
  <c r="W1343" i="2"/>
  <c r="W1344" i="2"/>
  <c r="W1345" i="2"/>
  <c r="W1346" i="2"/>
  <c r="W1347" i="2"/>
  <c r="W1348" i="2"/>
  <c r="W1349" i="2"/>
  <c r="W1350" i="2"/>
  <c r="W1351" i="2"/>
  <c r="W1352" i="2"/>
  <c r="W1353" i="2"/>
  <c r="W1354" i="2"/>
  <c r="W1355" i="2"/>
  <c r="W1356" i="2"/>
  <c r="W1357" i="2"/>
  <c r="W1358" i="2"/>
  <c r="W1359" i="2"/>
  <c r="W1360" i="2"/>
  <c r="W1361" i="2"/>
  <c r="W1362" i="2"/>
  <c r="W1363" i="2"/>
  <c r="W1364" i="2"/>
  <c r="W1365" i="2"/>
  <c r="W1366" i="2"/>
  <c r="W1367" i="2"/>
  <c r="W1368" i="2"/>
  <c r="W1369" i="2"/>
  <c r="W1370" i="2"/>
  <c r="W1371" i="2"/>
  <c r="W1372" i="2"/>
  <c r="W1373" i="2"/>
  <c r="W1374" i="2"/>
  <c r="W1375" i="2"/>
  <c r="W1376" i="2"/>
  <c r="W1377" i="2"/>
  <c r="W1378" i="2"/>
  <c r="W1379" i="2"/>
  <c r="W1380" i="2"/>
  <c r="W1381" i="2"/>
  <c r="W1382" i="2"/>
  <c r="W1383" i="2"/>
  <c r="W1384" i="2"/>
  <c r="W1385" i="2"/>
  <c r="W1386" i="2"/>
  <c r="W1387" i="2"/>
  <c r="W1388" i="2"/>
  <c r="W1389" i="2"/>
  <c r="W1390" i="2"/>
  <c r="W1391" i="2"/>
  <c r="W1392" i="2"/>
  <c r="W1393" i="2"/>
  <c r="W1394" i="2"/>
  <c r="W1395" i="2"/>
  <c r="W1396" i="2"/>
  <c r="W1397" i="2"/>
  <c r="W1398" i="2"/>
  <c r="W1399" i="2"/>
  <c r="W1400" i="2"/>
  <c r="W1401" i="2"/>
  <c r="W1402" i="2"/>
  <c r="W1403" i="2"/>
  <c r="W1404" i="2"/>
  <c r="W1405" i="2"/>
  <c r="W1406" i="2"/>
  <c r="W1407" i="2"/>
  <c r="W1408" i="2"/>
  <c r="W1409" i="2"/>
  <c r="W1410" i="2"/>
  <c r="W1411" i="2"/>
  <c r="W1412" i="2"/>
  <c r="W1413" i="2"/>
  <c r="W1414" i="2"/>
  <c r="W1415" i="2"/>
  <c r="W1416" i="2"/>
  <c r="W1417" i="2"/>
  <c r="W1418" i="2"/>
  <c r="W1419" i="2"/>
  <c r="W1420" i="2"/>
  <c r="W1421" i="2"/>
  <c r="W1422" i="2"/>
  <c r="W1423" i="2"/>
  <c r="W1424" i="2"/>
  <c r="W1425" i="2"/>
  <c r="W1426" i="2"/>
  <c r="W1427" i="2"/>
  <c r="W1428" i="2"/>
  <c r="W1429" i="2"/>
  <c r="W1430" i="2"/>
  <c r="W1431" i="2"/>
  <c r="W1432" i="2"/>
  <c r="W1433" i="2"/>
  <c r="W1434" i="2"/>
  <c r="W1435" i="2"/>
  <c r="W1436" i="2"/>
  <c r="W1437" i="2"/>
  <c r="W1438" i="2"/>
  <c r="W1439" i="2"/>
  <c r="W1440" i="2"/>
  <c r="W1441" i="2"/>
  <c r="W1442" i="2"/>
  <c r="W1443" i="2"/>
  <c r="W1444" i="2"/>
  <c r="W1445" i="2"/>
  <c r="W1446" i="2"/>
  <c r="W1447" i="2"/>
  <c r="W1448" i="2"/>
  <c r="W1449" i="2"/>
  <c r="W1450" i="2"/>
  <c r="W1451" i="2"/>
  <c r="W1452" i="2"/>
  <c r="W1453" i="2"/>
  <c r="W1454" i="2"/>
  <c r="W1455" i="2"/>
  <c r="W1456" i="2"/>
  <c r="W1457" i="2"/>
  <c r="W1458" i="2"/>
  <c r="W1459" i="2"/>
  <c r="W1460" i="2"/>
  <c r="W1461" i="2"/>
  <c r="W1462" i="2"/>
  <c r="W1463" i="2"/>
  <c r="W1464" i="2"/>
  <c r="W1465" i="2"/>
  <c r="W1466" i="2"/>
  <c r="W1467" i="2"/>
  <c r="W1468" i="2"/>
  <c r="W1469" i="2"/>
  <c r="W1470" i="2"/>
  <c r="W1471" i="2"/>
  <c r="W1472" i="2"/>
  <c r="W1473" i="2"/>
  <c r="W1474" i="2"/>
  <c r="W1475" i="2"/>
  <c r="W1476" i="2"/>
  <c r="W1477" i="2"/>
  <c r="W1478" i="2"/>
  <c r="W1479" i="2"/>
  <c r="W1480" i="2"/>
  <c r="W1481" i="2"/>
  <c r="W1482" i="2"/>
  <c r="W1483" i="2"/>
  <c r="W1484" i="2"/>
  <c r="W1485" i="2"/>
  <c r="W1486" i="2"/>
  <c r="W1487" i="2"/>
  <c r="W1488" i="2"/>
  <c r="W1489" i="2"/>
  <c r="W1490" i="2"/>
  <c r="W1491" i="2"/>
  <c r="W1492" i="2"/>
  <c r="W1493" i="2"/>
  <c r="W1494" i="2"/>
  <c r="W1495" i="2"/>
  <c r="W1496" i="2"/>
  <c r="W1497" i="2"/>
  <c r="W1498" i="2"/>
  <c r="W1499" i="2"/>
  <c r="W1500" i="2"/>
  <c r="W1501" i="2"/>
  <c r="W1502" i="2"/>
  <c r="W1503" i="2"/>
  <c r="W1504" i="2"/>
  <c r="W1505" i="2"/>
  <c r="W1506" i="2"/>
  <c r="W1507" i="2"/>
  <c r="W1508" i="2"/>
  <c r="W1509" i="2"/>
  <c r="W1510" i="2"/>
  <c r="W1511" i="2"/>
  <c r="W1512" i="2"/>
  <c r="W8" i="2"/>
  <c r="AG23" i="6" l="1"/>
  <c r="AG48" i="6"/>
  <c r="AG53" i="6"/>
  <c r="AD65" i="6"/>
  <c r="AD42" i="6"/>
  <c r="AD12" i="6"/>
  <c r="AD21" i="6"/>
  <c r="AD73" i="6"/>
  <c r="AD37" i="6"/>
  <c r="AD3" i="6"/>
  <c r="AD8" i="6"/>
  <c r="AD55" i="6"/>
  <c r="AD31" i="6"/>
  <c r="AD61" i="6"/>
  <c r="AG61" i="6"/>
  <c r="AD16" i="6"/>
  <c r="AD58" i="6"/>
  <c r="AD29" i="6"/>
  <c r="AD33" i="6"/>
  <c r="AD71" i="6"/>
  <c r="AF71" i="6" s="1"/>
  <c r="AD41" i="6"/>
  <c r="AF41" i="6" s="1"/>
  <c r="AD51" i="6"/>
  <c r="AG66" i="6"/>
  <c r="AG62" i="6"/>
  <c r="AG43" i="6"/>
  <c r="AG17" i="6"/>
  <c r="AG13" i="6"/>
  <c r="AG59" i="6"/>
  <c r="AG58" i="6"/>
  <c r="AD5" i="6"/>
  <c r="AF5" i="6" s="1"/>
  <c r="AD59" i="6"/>
  <c r="AD43" i="6"/>
  <c r="AG75" i="6"/>
  <c r="AD75" i="6"/>
  <c r="AD18" i="6"/>
  <c r="AD13" i="6"/>
  <c r="AD62" i="6"/>
  <c r="AD66" i="6"/>
  <c r="AD76" i="6"/>
  <c r="AD17" i="6"/>
  <c r="AG65" i="6"/>
  <c r="AD64" i="6"/>
  <c r="AG64" i="6"/>
  <c r="AG42" i="6"/>
  <c r="AD45" i="6"/>
  <c r="AG45" i="6"/>
  <c r="AD26" i="6"/>
  <c r="AG26" i="6"/>
  <c r="AG12" i="6"/>
  <c r="AD15" i="6"/>
  <c r="AG16" i="6"/>
  <c r="AG15" i="6"/>
  <c r="AD11" i="6"/>
  <c r="AF11" i="6" s="1"/>
  <c r="AG11" i="6"/>
  <c r="AD70" i="6"/>
  <c r="AF70" i="6" s="1"/>
  <c r="AG70" i="6"/>
  <c r="AD20" i="6"/>
  <c r="AG20" i="6"/>
  <c r="AG21" i="6"/>
  <c r="AD72" i="6"/>
  <c r="AG72" i="6"/>
  <c r="AG73" i="6"/>
  <c r="AG28" i="6"/>
  <c r="AG27" i="6"/>
  <c r="AD28" i="6"/>
  <c r="AG36" i="6"/>
  <c r="AG35" i="6"/>
  <c r="AD36" i="6"/>
  <c r="AG50" i="6"/>
  <c r="AD50" i="6"/>
  <c r="AG49" i="6"/>
  <c r="AG2" i="6"/>
  <c r="AD2" i="6"/>
  <c r="AG7" i="6"/>
  <c r="AD7" i="6"/>
  <c r="AG6" i="6"/>
  <c r="AG10" i="6"/>
  <c r="AG69" i="6"/>
  <c r="AD69" i="6"/>
  <c r="AF69" i="6" s="1"/>
  <c r="AG54" i="6"/>
  <c r="AG57" i="6"/>
  <c r="AD54" i="6"/>
  <c r="AG30" i="6"/>
  <c r="AD30" i="6"/>
  <c r="AD67" i="6"/>
  <c r="AD63" i="6"/>
  <c r="AD44" i="6"/>
  <c r="AD25" i="6"/>
  <c r="AD14" i="6"/>
  <c r="AD60" i="6"/>
  <c r="AD74" i="6"/>
  <c r="AF74" i="6" s="1"/>
  <c r="AD19" i="6"/>
  <c r="AD39" i="6"/>
  <c r="AF39" i="6" s="1"/>
  <c r="AD27" i="6"/>
  <c r="AD35" i="6"/>
  <c r="AD49" i="6"/>
  <c r="AD10" i="6"/>
  <c r="AD6" i="6"/>
  <c r="AD57" i="6"/>
  <c r="AD40" i="6"/>
  <c r="AF40" i="6" s="1"/>
  <c r="AD22" i="6"/>
  <c r="AD53" i="6"/>
  <c r="AD47" i="6"/>
  <c r="AG18" i="6"/>
  <c r="AG76" i="6"/>
  <c r="AD38" i="6"/>
  <c r="AF38" i="6" s="1"/>
  <c r="AD34" i="6"/>
  <c r="AD4" i="6"/>
  <c r="AD9" i="6"/>
  <c r="AD68" i="6"/>
  <c r="AF68" i="6" s="1"/>
  <c r="AD56" i="6"/>
  <c r="AD24" i="6"/>
  <c r="AF24" i="6" s="1"/>
  <c r="AD32" i="6"/>
  <c r="AD52" i="6"/>
  <c r="AD46" i="6"/>
  <c r="AG22" i="6"/>
  <c r="AD23" i="6"/>
  <c r="AG38" i="6"/>
  <c r="AG34" i="6"/>
  <c r="AG4" i="6"/>
  <c r="AG9" i="6"/>
  <c r="AG68" i="6"/>
  <c r="AG56" i="6"/>
  <c r="AG24" i="6"/>
  <c r="AG32" i="6"/>
  <c r="AG52" i="6"/>
  <c r="AG46" i="6"/>
  <c r="AD48" i="6"/>
  <c r="AG29" i="6"/>
  <c r="AG37" i="6"/>
  <c r="AG33" i="6"/>
  <c r="AG3" i="6"/>
  <c r="AG8" i="6"/>
  <c r="AG71" i="6"/>
  <c r="AG55" i="6"/>
  <c r="AG41" i="6"/>
  <c r="AG31" i="6"/>
  <c r="AG51" i="6"/>
  <c r="AG67" i="6"/>
  <c r="AG63" i="6"/>
  <c r="AG44" i="6"/>
  <c r="AG25" i="6"/>
  <c r="AG14" i="6"/>
  <c r="AG60" i="6"/>
  <c r="AG74" i="6"/>
  <c r="AG19" i="6"/>
  <c r="AG39" i="6"/>
  <c r="AG47" i="6"/>
  <c r="X1060" i="2"/>
  <c r="X1124" i="2"/>
  <c r="X1188" i="2"/>
  <c r="X1252" i="2"/>
  <c r="X1316" i="2"/>
  <c r="X1380" i="2"/>
  <c r="X1444" i="2"/>
  <c r="X1508"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655" i="2"/>
  <c r="X656" i="2"/>
  <c r="X657" i="2"/>
  <c r="X658" i="2"/>
  <c r="X659" i="2"/>
  <c r="X660" i="2"/>
  <c r="X661" i="2"/>
  <c r="X662" i="2"/>
  <c r="X663" i="2"/>
  <c r="X664" i="2"/>
  <c r="X665" i="2"/>
  <c r="X666" i="2"/>
  <c r="X667" i="2"/>
  <c r="X668" i="2"/>
  <c r="X669" i="2"/>
  <c r="X670"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4" i="2"/>
  <c r="X715" i="2"/>
  <c r="X716" i="2"/>
  <c r="X717" i="2"/>
  <c r="X718" i="2"/>
  <c r="X719" i="2"/>
  <c r="X720" i="2"/>
  <c r="X721" i="2"/>
  <c r="X722" i="2"/>
  <c r="X723" i="2"/>
  <c r="X724" i="2"/>
  <c r="X725" i="2"/>
  <c r="X726" i="2"/>
  <c r="X727" i="2"/>
  <c r="X728" i="2"/>
  <c r="X729" i="2"/>
  <c r="X730" i="2"/>
  <c r="X731" i="2"/>
  <c r="X732" i="2"/>
  <c r="X733" i="2"/>
  <c r="X734" i="2"/>
  <c r="X735" i="2"/>
  <c r="X736" i="2"/>
  <c r="X737" i="2"/>
  <c r="X738" i="2"/>
  <c r="X739" i="2"/>
  <c r="X740" i="2"/>
  <c r="X741" i="2"/>
  <c r="X742" i="2"/>
  <c r="X743" i="2"/>
  <c r="X744" i="2"/>
  <c r="X745" i="2"/>
  <c r="X746" i="2"/>
  <c r="X747" i="2"/>
  <c r="X748" i="2"/>
  <c r="X749" i="2"/>
  <c r="X750" i="2"/>
  <c r="X751" i="2"/>
  <c r="X752" i="2"/>
  <c r="X753" i="2"/>
  <c r="X754" i="2"/>
  <c r="X755" i="2"/>
  <c r="X756" i="2"/>
  <c r="X757" i="2"/>
  <c r="X758" i="2"/>
  <c r="X759" i="2"/>
  <c r="X760" i="2"/>
  <c r="X761" i="2"/>
  <c r="X762" i="2"/>
  <c r="X763" i="2"/>
  <c r="X764" i="2"/>
  <c r="X765" i="2"/>
  <c r="X766" i="2"/>
  <c r="X767" i="2"/>
  <c r="X768" i="2"/>
  <c r="X769" i="2"/>
  <c r="X770" i="2"/>
  <c r="X771" i="2"/>
  <c r="X772" i="2"/>
  <c r="X773" i="2"/>
  <c r="X774" i="2"/>
  <c r="X775" i="2"/>
  <c r="X776" i="2"/>
  <c r="X777" i="2"/>
  <c r="X778" i="2"/>
  <c r="X779" i="2"/>
  <c r="X780" i="2"/>
  <c r="X781" i="2"/>
  <c r="X782" i="2"/>
  <c r="X783" i="2"/>
  <c r="X784" i="2"/>
  <c r="X785" i="2"/>
  <c r="X786" i="2"/>
  <c r="X787" i="2"/>
  <c r="X788" i="2"/>
  <c r="X789" i="2"/>
  <c r="X790" i="2"/>
  <c r="X791" i="2"/>
  <c r="X792" i="2"/>
  <c r="X793" i="2"/>
  <c r="X794" i="2"/>
  <c r="X795" i="2"/>
  <c r="X796" i="2"/>
  <c r="X797" i="2"/>
  <c r="X798" i="2"/>
  <c r="X799" i="2"/>
  <c r="X800" i="2"/>
  <c r="X801" i="2"/>
  <c r="X802" i="2"/>
  <c r="X803" i="2"/>
  <c r="X804" i="2"/>
  <c r="X805" i="2"/>
  <c r="X806" i="2"/>
  <c r="X807" i="2"/>
  <c r="X808" i="2"/>
  <c r="X809" i="2"/>
  <c r="X810" i="2"/>
  <c r="X811" i="2"/>
  <c r="X812" i="2"/>
  <c r="X813" i="2"/>
  <c r="X814" i="2"/>
  <c r="X815" i="2"/>
  <c r="X816" i="2"/>
  <c r="X817" i="2"/>
  <c r="X818" i="2"/>
  <c r="X819" i="2"/>
  <c r="X820" i="2"/>
  <c r="X821" i="2"/>
  <c r="X822" i="2"/>
  <c r="X823" i="2"/>
  <c r="X824" i="2"/>
  <c r="X825" i="2"/>
  <c r="X826" i="2"/>
  <c r="X827" i="2"/>
  <c r="X828" i="2"/>
  <c r="X829" i="2"/>
  <c r="X830" i="2"/>
  <c r="X831" i="2"/>
  <c r="X832" i="2"/>
  <c r="X833" i="2"/>
  <c r="X834" i="2"/>
  <c r="X835" i="2"/>
  <c r="X836" i="2"/>
  <c r="X837" i="2"/>
  <c r="X838" i="2"/>
  <c r="X839" i="2"/>
  <c r="X840" i="2"/>
  <c r="X841" i="2"/>
  <c r="X842" i="2"/>
  <c r="X843" i="2"/>
  <c r="X844" i="2"/>
  <c r="X845" i="2"/>
  <c r="X846" i="2"/>
  <c r="X847" i="2"/>
  <c r="X848" i="2"/>
  <c r="X849" i="2"/>
  <c r="X850" i="2"/>
  <c r="X851" i="2"/>
  <c r="X852" i="2"/>
  <c r="X853" i="2"/>
  <c r="X854" i="2"/>
  <c r="X855" i="2"/>
  <c r="X856" i="2"/>
  <c r="X857" i="2"/>
  <c r="X858" i="2"/>
  <c r="X859" i="2"/>
  <c r="X860" i="2"/>
  <c r="X861" i="2"/>
  <c r="X862" i="2"/>
  <c r="X863" i="2"/>
  <c r="X864" i="2"/>
  <c r="X865" i="2"/>
  <c r="X866" i="2"/>
  <c r="X867" i="2"/>
  <c r="X868" i="2"/>
  <c r="X869" i="2"/>
  <c r="X870" i="2"/>
  <c r="X871" i="2"/>
  <c r="X872" i="2"/>
  <c r="X873" i="2"/>
  <c r="X874" i="2"/>
  <c r="X875" i="2"/>
  <c r="X876" i="2"/>
  <c r="X877" i="2"/>
  <c r="X878" i="2"/>
  <c r="X879" i="2"/>
  <c r="X880" i="2"/>
  <c r="X881" i="2"/>
  <c r="X882" i="2"/>
  <c r="X883" i="2"/>
  <c r="X884" i="2"/>
  <c r="X885" i="2"/>
  <c r="X886" i="2"/>
  <c r="X887" i="2"/>
  <c r="X888" i="2"/>
  <c r="X889" i="2"/>
  <c r="X890" i="2"/>
  <c r="X891" i="2"/>
  <c r="X892" i="2"/>
  <c r="X893" i="2"/>
  <c r="X894" i="2"/>
  <c r="X895" i="2"/>
  <c r="X896" i="2"/>
  <c r="X897" i="2"/>
  <c r="X898" i="2"/>
  <c r="X899" i="2"/>
  <c r="X900" i="2"/>
  <c r="X901" i="2"/>
  <c r="X902" i="2"/>
  <c r="X903" i="2"/>
  <c r="X904" i="2"/>
  <c r="X905" i="2"/>
  <c r="X906" i="2"/>
  <c r="X907" i="2"/>
  <c r="X908" i="2"/>
  <c r="X909" i="2"/>
  <c r="X910" i="2"/>
  <c r="X911" i="2"/>
  <c r="X912" i="2"/>
  <c r="X913" i="2"/>
  <c r="X914" i="2"/>
  <c r="X915" i="2"/>
  <c r="X916" i="2"/>
  <c r="X917" i="2"/>
  <c r="X918" i="2"/>
  <c r="X919" i="2"/>
  <c r="X920" i="2"/>
  <c r="X921" i="2"/>
  <c r="X922" i="2"/>
  <c r="X923" i="2"/>
  <c r="X924" i="2"/>
  <c r="X925" i="2"/>
  <c r="X926" i="2"/>
  <c r="X927" i="2"/>
  <c r="X928" i="2"/>
  <c r="X929" i="2"/>
  <c r="X930" i="2"/>
  <c r="X931" i="2"/>
  <c r="X932" i="2"/>
  <c r="X933" i="2"/>
  <c r="X934" i="2"/>
  <c r="X935" i="2"/>
  <c r="X936" i="2"/>
  <c r="X937" i="2"/>
  <c r="X938" i="2"/>
  <c r="X939" i="2"/>
  <c r="X940" i="2"/>
  <c r="X941" i="2"/>
  <c r="X942" i="2"/>
  <c r="X943" i="2"/>
  <c r="X944" i="2"/>
  <c r="X945" i="2"/>
  <c r="X946" i="2"/>
  <c r="X947" i="2"/>
  <c r="X948" i="2"/>
  <c r="X949" i="2"/>
  <c r="X950" i="2"/>
  <c r="X951" i="2"/>
  <c r="X952" i="2"/>
  <c r="X953" i="2"/>
  <c r="X954" i="2"/>
  <c r="X955" i="2"/>
  <c r="X956" i="2"/>
  <c r="X957" i="2"/>
  <c r="X958" i="2"/>
  <c r="X959" i="2"/>
  <c r="X960" i="2"/>
  <c r="X961" i="2"/>
  <c r="X962" i="2"/>
  <c r="X963" i="2"/>
  <c r="X964" i="2"/>
  <c r="X965" i="2"/>
  <c r="X966" i="2"/>
  <c r="X967" i="2"/>
  <c r="X968" i="2"/>
  <c r="X969" i="2"/>
  <c r="X970" i="2"/>
  <c r="X971" i="2"/>
  <c r="X972" i="2"/>
  <c r="X973" i="2"/>
  <c r="X974" i="2"/>
  <c r="X975" i="2"/>
  <c r="X976" i="2"/>
  <c r="X977" i="2"/>
  <c r="X978" i="2"/>
  <c r="X979" i="2"/>
  <c r="X980" i="2"/>
  <c r="X981" i="2"/>
  <c r="X982" i="2"/>
  <c r="X983" i="2"/>
  <c r="X984" i="2"/>
  <c r="X985" i="2"/>
  <c r="X986" i="2"/>
  <c r="X987" i="2"/>
  <c r="X988" i="2"/>
  <c r="X989" i="2"/>
  <c r="X990" i="2"/>
  <c r="X991" i="2"/>
  <c r="X992" i="2"/>
  <c r="X993" i="2"/>
  <c r="X994" i="2"/>
  <c r="X995" i="2"/>
  <c r="X996" i="2"/>
  <c r="X997" i="2"/>
  <c r="X998" i="2"/>
  <c r="X999" i="2"/>
  <c r="X1000" i="2"/>
  <c r="X1001" i="2"/>
  <c r="X1002" i="2"/>
  <c r="X1003" i="2"/>
  <c r="X1004" i="2"/>
  <c r="X1005" i="2"/>
  <c r="X1006" i="2"/>
  <c r="X1007" i="2"/>
  <c r="X1008" i="2"/>
  <c r="X1009" i="2"/>
  <c r="X1010" i="2"/>
  <c r="X1011" i="2"/>
  <c r="X1012" i="2"/>
  <c r="X1013" i="2"/>
  <c r="X1014" i="2"/>
  <c r="X1015" i="2"/>
  <c r="X1016" i="2"/>
  <c r="X1017" i="2"/>
  <c r="X1018" i="2"/>
  <c r="X1019" i="2"/>
  <c r="X1020" i="2"/>
  <c r="X1021" i="2"/>
  <c r="X1022" i="2"/>
  <c r="X1023" i="2"/>
  <c r="X1024" i="2"/>
  <c r="X1025" i="2"/>
  <c r="X1026" i="2"/>
  <c r="X1027" i="2"/>
  <c r="X1028" i="2"/>
  <c r="X1029" i="2"/>
  <c r="X1030" i="2"/>
  <c r="X1031" i="2"/>
  <c r="X1032" i="2"/>
  <c r="X1033" i="2"/>
  <c r="X1034" i="2"/>
  <c r="X1035" i="2"/>
  <c r="X1036" i="2"/>
  <c r="X1037" i="2"/>
  <c r="X1038" i="2"/>
  <c r="X1039" i="2"/>
  <c r="X1040" i="2"/>
  <c r="X1041" i="2"/>
  <c r="X1042" i="2"/>
  <c r="X1043" i="2"/>
  <c r="X1044" i="2"/>
  <c r="X1045" i="2"/>
  <c r="X1046" i="2"/>
  <c r="X1047" i="2"/>
  <c r="X1048" i="2"/>
  <c r="X1049" i="2"/>
  <c r="X1050" i="2"/>
  <c r="X1051" i="2"/>
  <c r="X1052" i="2"/>
  <c r="X1053" i="2"/>
  <c r="X1054" i="2"/>
  <c r="X1055" i="2"/>
  <c r="X1056" i="2"/>
  <c r="X1057" i="2"/>
  <c r="X1058" i="2"/>
  <c r="X1059" i="2"/>
  <c r="X1061" i="2"/>
  <c r="X1062" i="2"/>
  <c r="X1063" i="2"/>
  <c r="X1064" i="2"/>
  <c r="X1065" i="2"/>
  <c r="X1066" i="2"/>
  <c r="X1067" i="2"/>
  <c r="X1068" i="2"/>
  <c r="X1069" i="2"/>
  <c r="X1070" i="2"/>
  <c r="X1071" i="2"/>
  <c r="X1072" i="2"/>
  <c r="X1073" i="2"/>
  <c r="X1074" i="2"/>
  <c r="X1075" i="2"/>
  <c r="X1076" i="2"/>
  <c r="X1077" i="2"/>
  <c r="X1078" i="2"/>
  <c r="X1079" i="2"/>
  <c r="X1080" i="2"/>
  <c r="X1081" i="2"/>
  <c r="X1082" i="2"/>
  <c r="X1083" i="2"/>
  <c r="X1084" i="2"/>
  <c r="X1085" i="2"/>
  <c r="X1086" i="2"/>
  <c r="X1087" i="2"/>
  <c r="X1088" i="2"/>
  <c r="X1089" i="2"/>
  <c r="X1090" i="2"/>
  <c r="X1091" i="2"/>
  <c r="X1092" i="2"/>
  <c r="X1093" i="2"/>
  <c r="X1094" i="2"/>
  <c r="X1095" i="2"/>
  <c r="X1096" i="2"/>
  <c r="X1097" i="2"/>
  <c r="X1098" i="2"/>
  <c r="X1099" i="2"/>
  <c r="X1100" i="2"/>
  <c r="X1101" i="2"/>
  <c r="X1102" i="2"/>
  <c r="X1103" i="2"/>
  <c r="X1104" i="2"/>
  <c r="X1105" i="2"/>
  <c r="X1106" i="2"/>
  <c r="X1107" i="2"/>
  <c r="X1108" i="2"/>
  <c r="X1109" i="2"/>
  <c r="X1110" i="2"/>
  <c r="X1111" i="2"/>
  <c r="X1112" i="2"/>
  <c r="X1113" i="2"/>
  <c r="X1114" i="2"/>
  <c r="X1115" i="2"/>
  <c r="X1116" i="2"/>
  <c r="X1117" i="2"/>
  <c r="X1118" i="2"/>
  <c r="X1119" i="2"/>
  <c r="X1120" i="2"/>
  <c r="X1121" i="2"/>
  <c r="X1122" i="2"/>
  <c r="X1123" i="2"/>
  <c r="X1125" i="2"/>
  <c r="X1126" i="2"/>
  <c r="X1127" i="2"/>
  <c r="X1128" i="2"/>
  <c r="X1129" i="2"/>
  <c r="X1130" i="2"/>
  <c r="X1131" i="2"/>
  <c r="X1132" i="2"/>
  <c r="X1133" i="2"/>
  <c r="X1134" i="2"/>
  <c r="X1135" i="2"/>
  <c r="X1136" i="2"/>
  <c r="X1137" i="2"/>
  <c r="X1138" i="2"/>
  <c r="X1139" i="2"/>
  <c r="X1140" i="2"/>
  <c r="X1141" i="2"/>
  <c r="X1142" i="2"/>
  <c r="X1143" i="2"/>
  <c r="X1144" i="2"/>
  <c r="X1145" i="2"/>
  <c r="X1146" i="2"/>
  <c r="X1147" i="2"/>
  <c r="X1148" i="2"/>
  <c r="X1149" i="2"/>
  <c r="X1150" i="2"/>
  <c r="X1151" i="2"/>
  <c r="X1152" i="2"/>
  <c r="X1153" i="2"/>
  <c r="X1154" i="2"/>
  <c r="X1155" i="2"/>
  <c r="X1156" i="2"/>
  <c r="X1157" i="2"/>
  <c r="X1158" i="2"/>
  <c r="X1159" i="2"/>
  <c r="X1160" i="2"/>
  <c r="X1161" i="2"/>
  <c r="X1162" i="2"/>
  <c r="X1163" i="2"/>
  <c r="X1164" i="2"/>
  <c r="X1165" i="2"/>
  <c r="X1166" i="2"/>
  <c r="X1167" i="2"/>
  <c r="X1168" i="2"/>
  <c r="X1169" i="2"/>
  <c r="X1170" i="2"/>
  <c r="X1171" i="2"/>
  <c r="X1172" i="2"/>
  <c r="X1173" i="2"/>
  <c r="X1174" i="2"/>
  <c r="X1175" i="2"/>
  <c r="X1176" i="2"/>
  <c r="X1177" i="2"/>
  <c r="X1178" i="2"/>
  <c r="X1179" i="2"/>
  <c r="X1180" i="2"/>
  <c r="X1181" i="2"/>
  <c r="X1182" i="2"/>
  <c r="X1183" i="2"/>
  <c r="X1184" i="2"/>
  <c r="X1185" i="2"/>
  <c r="X1186" i="2"/>
  <c r="X1187" i="2"/>
  <c r="X1189" i="2"/>
  <c r="X1190" i="2"/>
  <c r="X1191" i="2"/>
  <c r="X1192" i="2"/>
  <c r="X1193" i="2"/>
  <c r="X1194" i="2"/>
  <c r="X1195" i="2"/>
  <c r="X1196" i="2"/>
  <c r="X1197" i="2"/>
  <c r="X1198" i="2"/>
  <c r="X1199" i="2"/>
  <c r="X1200" i="2"/>
  <c r="X1201" i="2"/>
  <c r="X1202" i="2"/>
  <c r="X1203" i="2"/>
  <c r="X1204" i="2"/>
  <c r="X1205" i="2"/>
  <c r="X1206" i="2"/>
  <c r="X1207" i="2"/>
  <c r="X1208" i="2"/>
  <c r="X1209" i="2"/>
  <c r="X1210" i="2"/>
  <c r="X1211" i="2"/>
  <c r="X1212" i="2"/>
  <c r="X1213" i="2"/>
  <c r="X1214" i="2"/>
  <c r="X1215" i="2"/>
  <c r="X1216" i="2"/>
  <c r="X1217" i="2"/>
  <c r="X1218" i="2"/>
  <c r="X1219" i="2"/>
  <c r="X1220" i="2"/>
  <c r="X1221" i="2"/>
  <c r="X1222" i="2"/>
  <c r="X1223" i="2"/>
  <c r="X1224" i="2"/>
  <c r="X1225" i="2"/>
  <c r="X1226" i="2"/>
  <c r="X1227" i="2"/>
  <c r="X1228" i="2"/>
  <c r="X1229" i="2"/>
  <c r="X1230" i="2"/>
  <c r="X1231" i="2"/>
  <c r="X1232" i="2"/>
  <c r="X1233" i="2"/>
  <c r="X1234" i="2"/>
  <c r="X1235" i="2"/>
  <c r="X1236" i="2"/>
  <c r="X1237" i="2"/>
  <c r="X1238" i="2"/>
  <c r="X1239" i="2"/>
  <c r="X1240" i="2"/>
  <c r="X1241" i="2"/>
  <c r="X1242" i="2"/>
  <c r="X1243" i="2"/>
  <c r="X1244" i="2"/>
  <c r="X1245" i="2"/>
  <c r="X1246" i="2"/>
  <c r="X1247" i="2"/>
  <c r="X1248" i="2"/>
  <c r="X1249" i="2"/>
  <c r="X1250" i="2"/>
  <c r="X1251" i="2"/>
  <c r="X1253" i="2"/>
  <c r="X1254" i="2"/>
  <c r="X1255" i="2"/>
  <c r="X1256" i="2"/>
  <c r="X1257" i="2"/>
  <c r="X1258" i="2"/>
  <c r="X1259" i="2"/>
  <c r="X1260" i="2"/>
  <c r="X1261" i="2"/>
  <c r="X1262" i="2"/>
  <c r="X1263" i="2"/>
  <c r="X1264" i="2"/>
  <c r="X1265" i="2"/>
  <c r="X1266" i="2"/>
  <c r="X1267" i="2"/>
  <c r="X1268" i="2"/>
  <c r="X1269" i="2"/>
  <c r="X1270" i="2"/>
  <c r="X1271" i="2"/>
  <c r="X1272" i="2"/>
  <c r="X1273" i="2"/>
  <c r="X1274" i="2"/>
  <c r="X1275" i="2"/>
  <c r="X1276" i="2"/>
  <c r="X1277" i="2"/>
  <c r="X1278" i="2"/>
  <c r="X1279" i="2"/>
  <c r="X1280" i="2"/>
  <c r="X1281" i="2"/>
  <c r="X1282" i="2"/>
  <c r="X1283" i="2"/>
  <c r="X1284" i="2"/>
  <c r="X1285" i="2"/>
  <c r="X1286" i="2"/>
  <c r="X1287" i="2"/>
  <c r="X1288" i="2"/>
  <c r="X1289" i="2"/>
  <c r="X1290" i="2"/>
  <c r="X1291" i="2"/>
  <c r="X1292" i="2"/>
  <c r="X1293" i="2"/>
  <c r="X1294" i="2"/>
  <c r="X1295" i="2"/>
  <c r="X1296" i="2"/>
  <c r="X1297" i="2"/>
  <c r="X1298" i="2"/>
  <c r="X1299" i="2"/>
  <c r="X1300" i="2"/>
  <c r="X1301" i="2"/>
  <c r="X1302" i="2"/>
  <c r="X1303" i="2"/>
  <c r="X1304" i="2"/>
  <c r="X1305" i="2"/>
  <c r="X1306" i="2"/>
  <c r="X1307" i="2"/>
  <c r="X1308" i="2"/>
  <c r="X1309" i="2"/>
  <c r="X1310" i="2"/>
  <c r="X1311" i="2"/>
  <c r="X1312" i="2"/>
  <c r="X1313" i="2"/>
  <c r="X1314" i="2"/>
  <c r="X1315" i="2"/>
  <c r="X1317" i="2"/>
  <c r="X1318" i="2"/>
  <c r="X1319" i="2"/>
  <c r="X1320" i="2"/>
  <c r="X1321" i="2"/>
  <c r="X1322" i="2"/>
  <c r="X1323" i="2"/>
  <c r="X1324" i="2"/>
  <c r="X1325" i="2"/>
  <c r="X1326" i="2"/>
  <c r="X1327" i="2"/>
  <c r="X1328" i="2"/>
  <c r="X1329" i="2"/>
  <c r="X1330" i="2"/>
  <c r="X1331" i="2"/>
  <c r="X1332" i="2"/>
  <c r="X1333" i="2"/>
  <c r="X1334" i="2"/>
  <c r="X1335" i="2"/>
  <c r="X1336" i="2"/>
  <c r="X1337" i="2"/>
  <c r="X1338" i="2"/>
  <c r="X1339" i="2"/>
  <c r="X1340" i="2"/>
  <c r="X1341" i="2"/>
  <c r="X1342" i="2"/>
  <c r="X1343" i="2"/>
  <c r="X1344" i="2"/>
  <c r="X1345" i="2"/>
  <c r="X1346" i="2"/>
  <c r="X1347" i="2"/>
  <c r="X1348" i="2"/>
  <c r="X1349" i="2"/>
  <c r="X1350" i="2"/>
  <c r="X1351" i="2"/>
  <c r="X1352" i="2"/>
  <c r="X1353" i="2"/>
  <c r="X1354" i="2"/>
  <c r="X1355" i="2"/>
  <c r="X1356" i="2"/>
  <c r="X1357" i="2"/>
  <c r="X1358" i="2"/>
  <c r="X1359" i="2"/>
  <c r="X1360" i="2"/>
  <c r="X1361" i="2"/>
  <c r="X1362" i="2"/>
  <c r="X1363" i="2"/>
  <c r="X1364" i="2"/>
  <c r="X1365" i="2"/>
  <c r="X1366" i="2"/>
  <c r="X1367" i="2"/>
  <c r="X1368" i="2"/>
  <c r="X1369" i="2"/>
  <c r="X1370" i="2"/>
  <c r="X1371" i="2"/>
  <c r="X1372" i="2"/>
  <c r="X1373" i="2"/>
  <c r="X1374" i="2"/>
  <c r="X1375" i="2"/>
  <c r="X1376" i="2"/>
  <c r="X1377" i="2"/>
  <c r="X1378" i="2"/>
  <c r="X1379" i="2"/>
  <c r="X1381" i="2"/>
  <c r="X1382" i="2"/>
  <c r="X1383" i="2"/>
  <c r="X1384" i="2"/>
  <c r="X1385" i="2"/>
  <c r="X1386" i="2"/>
  <c r="X1387" i="2"/>
  <c r="X1388" i="2"/>
  <c r="X1389" i="2"/>
  <c r="X1390" i="2"/>
  <c r="X1391" i="2"/>
  <c r="X1392" i="2"/>
  <c r="X1393" i="2"/>
  <c r="X1394" i="2"/>
  <c r="X1395" i="2"/>
  <c r="X1396" i="2"/>
  <c r="X1397" i="2"/>
  <c r="X1398" i="2"/>
  <c r="X1399" i="2"/>
  <c r="X1400" i="2"/>
  <c r="X1401" i="2"/>
  <c r="X1402" i="2"/>
  <c r="X1403" i="2"/>
  <c r="X1404" i="2"/>
  <c r="X1405" i="2"/>
  <c r="X1406" i="2"/>
  <c r="X1407" i="2"/>
  <c r="X1408" i="2"/>
  <c r="X1409" i="2"/>
  <c r="X1410" i="2"/>
  <c r="X1411" i="2"/>
  <c r="X1412" i="2"/>
  <c r="X1413" i="2"/>
  <c r="X1414" i="2"/>
  <c r="X1415" i="2"/>
  <c r="X1416" i="2"/>
  <c r="X1417" i="2"/>
  <c r="X1418" i="2"/>
  <c r="X1419" i="2"/>
  <c r="X1420" i="2"/>
  <c r="X1421" i="2"/>
  <c r="X1422" i="2"/>
  <c r="X1423" i="2"/>
  <c r="X1424" i="2"/>
  <c r="X1425" i="2"/>
  <c r="X1426" i="2"/>
  <c r="X1427" i="2"/>
  <c r="X1428" i="2"/>
  <c r="X1429" i="2"/>
  <c r="X1430" i="2"/>
  <c r="X1431" i="2"/>
  <c r="X1432" i="2"/>
  <c r="X1433" i="2"/>
  <c r="X1434" i="2"/>
  <c r="X1435" i="2"/>
  <c r="X1436" i="2"/>
  <c r="X1437" i="2"/>
  <c r="X1438" i="2"/>
  <c r="X1439" i="2"/>
  <c r="X1440" i="2"/>
  <c r="X1441" i="2"/>
  <c r="X1442" i="2"/>
  <c r="X1443" i="2"/>
  <c r="X1445" i="2"/>
  <c r="X1446" i="2"/>
  <c r="X1447" i="2"/>
  <c r="X1448" i="2"/>
  <c r="X1449" i="2"/>
  <c r="X1450" i="2"/>
  <c r="X1451" i="2"/>
  <c r="X1452" i="2"/>
  <c r="X1453" i="2"/>
  <c r="X1454" i="2"/>
  <c r="X1455" i="2"/>
  <c r="X1456" i="2"/>
  <c r="X1457" i="2"/>
  <c r="X1458" i="2"/>
  <c r="X1459" i="2"/>
  <c r="X1460" i="2"/>
  <c r="X1461" i="2"/>
  <c r="X1462" i="2"/>
  <c r="X1463" i="2"/>
  <c r="X1464" i="2"/>
  <c r="X1465" i="2"/>
  <c r="X1466" i="2"/>
  <c r="X1467" i="2"/>
  <c r="X1468" i="2"/>
  <c r="X1469" i="2"/>
  <c r="X1470" i="2"/>
  <c r="X1471" i="2"/>
  <c r="X1472" i="2"/>
  <c r="X1473" i="2"/>
  <c r="X1474" i="2"/>
  <c r="X1475" i="2"/>
  <c r="X1476" i="2"/>
  <c r="X1477" i="2"/>
  <c r="X1478" i="2"/>
  <c r="X1479" i="2"/>
  <c r="X1480" i="2"/>
  <c r="X1481" i="2"/>
  <c r="X1482" i="2"/>
  <c r="X1483" i="2"/>
  <c r="X1484" i="2"/>
  <c r="X1485" i="2"/>
  <c r="X1486" i="2"/>
  <c r="X1487" i="2"/>
  <c r="X1488" i="2"/>
  <c r="X1489" i="2"/>
  <c r="X1490" i="2"/>
  <c r="X1491" i="2"/>
  <c r="X1492" i="2"/>
  <c r="X1493" i="2"/>
  <c r="X1494" i="2"/>
  <c r="X1495" i="2"/>
  <c r="X1496" i="2"/>
  <c r="X1497" i="2"/>
  <c r="X1498" i="2"/>
  <c r="X1499" i="2"/>
  <c r="X1500" i="2"/>
  <c r="X1501" i="2"/>
  <c r="X1502" i="2"/>
  <c r="X1503" i="2"/>
  <c r="X1504" i="2"/>
  <c r="X1505" i="2"/>
  <c r="X1506" i="2"/>
  <c r="X1507" i="2"/>
  <c r="X1509" i="2"/>
  <c r="X1510" i="2"/>
  <c r="X1511" i="2"/>
  <c r="X1512" i="2"/>
  <c r="AF37" i="6" l="1"/>
  <c r="AF53" i="6"/>
  <c r="AF63" i="6"/>
  <c r="AF60" i="6"/>
  <c r="AF34" i="6"/>
  <c r="AF52" i="6"/>
  <c r="AF58" i="6"/>
  <c r="AF36" i="6"/>
  <c r="AF14" i="6"/>
  <c r="AF44" i="6"/>
  <c r="AF22" i="6"/>
  <c r="AF23" i="6"/>
  <c r="AF31" i="6"/>
  <c r="AF30" i="6"/>
  <c r="AF32" i="6"/>
  <c r="AF72" i="6"/>
  <c r="AF73" i="6"/>
  <c r="AF16" i="6"/>
  <c r="AF49" i="6"/>
  <c r="AF50" i="6"/>
  <c r="AF25" i="6"/>
  <c r="AF26" i="6"/>
  <c r="AF35" i="6"/>
  <c r="AF33" i="6"/>
  <c r="AF62" i="6"/>
  <c r="AF19" i="6"/>
  <c r="AF20" i="6"/>
  <c r="AF21" i="6"/>
  <c r="AF18" i="6"/>
  <c r="AF51" i="6"/>
  <c r="AF12" i="6"/>
  <c r="AF42" i="6"/>
  <c r="AF43" i="6"/>
  <c r="AF46" i="6"/>
  <c r="AF47" i="6"/>
  <c r="AF48" i="6"/>
  <c r="AF59" i="6"/>
  <c r="AF61" i="6"/>
  <c r="AF55" i="6"/>
  <c r="AF56" i="6"/>
  <c r="AF57" i="6"/>
  <c r="AF54" i="6"/>
  <c r="AF67" i="6"/>
  <c r="AF64" i="6"/>
  <c r="AF65" i="6"/>
  <c r="AF66" i="6"/>
  <c r="AF75" i="6"/>
  <c r="AF76" i="6"/>
  <c r="AF17" i="6"/>
  <c r="AF15" i="6"/>
  <c r="AF45" i="6"/>
  <c r="AF8" i="6"/>
  <c r="AF9" i="6"/>
  <c r="AF6" i="6"/>
  <c r="AF10" i="6"/>
  <c r="AF7" i="6"/>
  <c r="AF29" i="6"/>
  <c r="AF28" i="6"/>
  <c r="AF27" i="6"/>
  <c r="AF3" i="6"/>
  <c r="AF4" i="6"/>
  <c r="AF2" i="6"/>
  <c r="AF13" i="6"/>
</calcChain>
</file>

<file path=xl/sharedStrings.xml><?xml version="1.0" encoding="utf-8"?>
<sst xmlns="http://schemas.openxmlformats.org/spreadsheetml/2006/main" count="19423" uniqueCount="2176">
  <si>
    <t>Cifras en millones de pesos</t>
  </si>
  <si>
    <t>Cod. Localidad</t>
  </si>
  <si>
    <t xml:space="preserve"> Localidad</t>
  </si>
  <si>
    <t>Sector</t>
  </si>
  <si>
    <t xml:space="preserve">No. Indicador </t>
  </si>
  <si>
    <t>Indicador de producto</t>
  </si>
  <si>
    <t xml:space="preserve">Línea de Inversión </t>
  </si>
  <si>
    <t xml:space="preserve">Concepto de Gasto </t>
  </si>
  <si>
    <t>Componente presupuestal</t>
  </si>
  <si>
    <t>% CONFIS</t>
  </si>
  <si>
    <t>Objetivo Estratégico</t>
  </si>
  <si>
    <t>Programa</t>
  </si>
  <si>
    <t>Cód. Proyecto de Inversión (Provisional)</t>
  </si>
  <si>
    <t>Cód. Proyecto de Inversión SEGPLAN</t>
  </si>
  <si>
    <t>Nombre del Proyecto</t>
  </si>
  <si>
    <t>Meta proyecto 2025-2028 (PDL)</t>
  </si>
  <si>
    <t>COMPONENTE PROYECTO</t>
  </si>
  <si>
    <t>Meta  2025-2028</t>
  </si>
  <si>
    <t>Tipo de anualización meta</t>
  </si>
  <si>
    <t>Magnitud Meta anualizada POAI 2025</t>
  </si>
  <si>
    <t>Magnitud Meta anualizada 2026</t>
  </si>
  <si>
    <t>Magnitud Meta anualizada 2027</t>
  </si>
  <si>
    <t>Magnitud Meta anualizada 2028</t>
  </si>
  <si>
    <t>SUMA</t>
  </si>
  <si>
    <t>VALIDACIÓN DIFERENCIA</t>
  </si>
  <si>
    <t>Valor POAI 2025</t>
  </si>
  <si>
    <t>Valor plurianual 2026</t>
  </si>
  <si>
    <t>Valor plurianual 2027</t>
  </si>
  <si>
    <t>Valor plurianual 2028</t>
  </si>
  <si>
    <t>Observaciones</t>
  </si>
  <si>
    <t>Usaquén</t>
  </si>
  <si>
    <t>SEGURIDAD, CONVIVENCIA Y JUSTICIA</t>
  </si>
  <si>
    <t>Organizaciones comunitarias fortalecidas a través de capacidades para promover acciones de corresponsabilidad en la gestión de la seguridad y la convivencia</t>
  </si>
  <si>
    <t>Cultura ciudadana para la convivencia pacífica</t>
  </si>
  <si>
    <t>Promoción de la convivencia ciudadana</t>
  </si>
  <si>
    <t>Presupuestos Participativos</t>
  </si>
  <si>
    <t>Objetivo 1. Bogotá avanza en seguridad.</t>
  </si>
  <si>
    <t>Programa 1. Diálogo social y cultura ciudadana para la convivencia pacífica y la recuperación de la confianza.</t>
  </si>
  <si>
    <t>Promoción de la seguridad, convivencia, respeto, diálogo social y cultura ciudadana en Usaquén</t>
  </si>
  <si>
    <t xml:space="preserve">Fortalecer 200 organizaciones comunitarias a través de capacidades para promover acciones de corresponsabilidad en la gestión de la seguridad y la convivencia  </t>
  </si>
  <si>
    <t>FORTALECIMIENTO DE CAPACIDADES</t>
  </si>
  <si>
    <t>Suma</t>
  </si>
  <si>
    <t>Acciones formativas diferenciales para la promoción de la convivencia ciudadana implementadas</t>
  </si>
  <si>
    <t>Implementar 4 acciones formativas diferenciales para la promoción de la convivencia ciudadana</t>
  </si>
  <si>
    <t>FORMACIÓN</t>
  </si>
  <si>
    <t>Iniciativas de convivencia con participación ciudadana implementadas</t>
  </si>
  <si>
    <t>Implementar 8 iniciativas de convivencia con participación de la ciudadanía</t>
  </si>
  <si>
    <t>INICIATIVAS</t>
  </si>
  <si>
    <t>MUJERES</t>
  </si>
  <si>
    <t>Número de Personas vinculadas en acciones para la prevención del feminicidio y la violencia contra la mujer</t>
  </si>
  <si>
    <t>Cero tolerancia a las violencias</t>
  </si>
  <si>
    <t>Prevención del feminicidio y las violencias contra las mujeres</t>
  </si>
  <si>
    <t>Programa 2. Cero tolerancia a las violencias contra las mujeres y basadas en género</t>
  </si>
  <si>
    <t>Usaquen libre de violencias contra las mujeres</t>
  </si>
  <si>
    <t>Vincular 2329 personas en acciones para la prevención del feminicidio y la violencia contra la mujer.</t>
  </si>
  <si>
    <t>PREVENCIÓN</t>
  </si>
  <si>
    <t>Dotaciones suministradas a organismos de seguridad</t>
  </si>
  <si>
    <t>Mejores capacidades al servicio de la seguridad</t>
  </si>
  <si>
    <t>Dotación, mantenimiento de equipamientos que permitan el fortalecimiento de la seguridad y justicia.</t>
  </si>
  <si>
    <t>Gestión Pública Local</t>
  </si>
  <si>
    <t>Cultura ciudadana y mejores capacidades al servicio de la seguridad (2%)</t>
  </si>
  <si>
    <t>Programa 3. Desmantelamiento de estructuras criminales y delincuenciales con mejores capacidades y activos tecnológicos.</t>
  </si>
  <si>
    <t>Fortaleciendo las capacidades y la tecnología para la seguridad de Usaquén</t>
  </si>
  <si>
    <t>Suministrar 4 dotaciones a organismos de seguridad</t>
  </si>
  <si>
    <t>DOTACIÓN</t>
  </si>
  <si>
    <t>Equipamientos de seguridad y acceso a la justicia intervenidos con acciones de fortalecimiento, operación, adecuación y/o dotación</t>
  </si>
  <si>
    <t>Intervenir 4 equipamientos de seguridad y acceso a la justicia con acciones de fortalecimiento, operación, adecuación y/o dotación</t>
  </si>
  <si>
    <t>INTERVENCIÓN</t>
  </si>
  <si>
    <t>Programas de abordaje de conflictividad escolar para la convivencia con enfoque restaurativo fortalecidos</t>
  </si>
  <si>
    <t>Acceso a la Justicia</t>
  </si>
  <si>
    <t>Programa 4. Servicios centrados en la justicia.</t>
  </si>
  <si>
    <t>Usaquén con convivencia con enfoque restaurativo, acceso a la justicia, prevención de la violencia y convivencia ciudadana</t>
  </si>
  <si>
    <t>Fortalecer 1 programa de abordaje de conflictividad escolar para la convivencia con enfoque restaurativo</t>
  </si>
  <si>
    <t>CONFLICTIVIDAD ESCOLAR</t>
  </si>
  <si>
    <t>Actores comunitarios fortalecidos con herramientas y capacidades para la implementación de un enfoque restaurativo para la justicia y la convivencia</t>
  </si>
  <si>
    <t>Fortalecer 4 actores comunitarios con herramientas y capacidades para la implementación de un enfoque restaurativo para la justicia y la convivencia</t>
  </si>
  <si>
    <t>Ciudadanos beneficiados con habilidades y capacidades para gestionar la convivencia constructivamente</t>
  </si>
  <si>
    <t>Beneficiar 350 ciudadanos con habilidades y capacidades para gestionar la convivencia constructivamente</t>
  </si>
  <si>
    <t>GESTIÓN DE LA CONVIVENCIA</t>
  </si>
  <si>
    <t>Proyectos comunitarios implementados en la localidad, para la apropiación del Código Nacional de Seguridad y Convivencia Ciudadana</t>
  </si>
  <si>
    <t>Implementar 1 proyecto comunitario en la localidad, para la apropiación del Código Nacional de Seguridad y Convivencia Ciudadana</t>
  </si>
  <si>
    <t>CÓDIGO NACIONAL DE SEGURIDAD Y CONVIVENCIA</t>
  </si>
  <si>
    <t>Acciones pedagógicas para la gestión de conflictividades y prevención de violencias implementadas</t>
  </si>
  <si>
    <t>Implementar 2 acciones pedagógicas para la gestión de conflictividades y prevención de violencias</t>
  </si>
  <si>
    <t>ACCIONES PEDAGÓGICAS</t>
  </si>
  <si>
    <t>Programas comunitarios con enfoque restaurativo para el cuidado del espacio público y del medio ambiente ejecutados</t>
  </si>
  <si>
    <t>Ejecutar 2 programas comunitarios con enfoque restaurativo para el cuidado del espacio público y del medio ambiente</t>
  </si>
  <si>
    <t>ACCIONES DE CUIDADO</t>
  </si>
  <si>
    <t>MOVILIDAD</t>
  </si>
  <si>
    <t>Metros cuadrados construidos y/o conservados de elementos del sistema de espacio público peatonal.</t>
  </si>
  <si>
    <t>Infraestructura segura e incluyente</t>
  </si>
  <si>
    <t>Construcción y/o conservación de elementos del sistema de espacio público</t>
  </si>
  <si>
    <t>Infraestructura segura e incluyente (14%)</t>
  </si>
  <si>
    <t>Programa 5. Espacio público seguro e inclusivo.</t>
  </si>
  <si>
    <t>Movilidad Incluyente en Usaquén</t>
  </si>
  <si>
    <t>Intervenir 8000 metros cuadrados de elementos del sistema de espacio público peatonal con acciones de construcción y/o conservación.</t>
  </si>
  <si>
    <t>Estrategias de seguridad y convivencia implementadas a través de gestores locales, que permitan el uso y disfrute del espacio público</t>
  </si>
  <si>
    <t>Cultura ciudadana en torno a la seguridad</t>
  </si>
  <si>
    <t>Usaquén mejora su espacio público</t>
  </si>
  <si>
    <t>Implementar 4 estrategias de seguridad y convivencia a través de gestores locales, que permitan el uso y disfrute del espacio público</t>
  </si>
  <si>
    <t>ESTRATEGIAS DE SEGURIDAD Y CONVIVENCIA</t>
  </si>
  <si>
    <t>INTEGRACIÓN SOCIAL</t>
  </si>
  <si>
    <t>Jóvenes beneficiados con transferencias condicionadas y  acompañamiento psicosocial para la promoción al acceso y permanencia a oportunidades de formación y empleabilidad</t>
  </si>
  <si>
    <t xml:space="preserve">Menos pobreza </t>
  </si>
  <si>
    <t xml:space="preserve">Transferencias monetarias condicionadas para jóvenes </t>
  </si>
  <si>
    <t>Menos pobreza (12%)</t>
  </si>
  <si>
    <t>Objetivo 2. Bogotá Confía en su Bien - Estar</t>
  </si>
  <si>
    <t>Programa 7. Bogotá, una ciudad con menos pobreza.</t>
  </si>
  <si>
    <t>Usaquén avanza en inclusión y oportunidades</t>
  </si>
  <si>
    <t>Beneficiar 150 jóvenes con transferencias condicionadas y  acompañamiento psicosocial para la promoción al acceso y permanencia a oportunidades de formación y empleabilidad</t>
  </si>
  <si>
    <t>TRANSFERENCIAS MONETARIAS</t>
  </si>
  <si>
    <t>Personas atendidas con apoyos que contribuyan al ingreso mínimo garantizado</t>
  </si>
  <si>
    <t>Otras Transferencias Monetarias</t>
  </si>
  <si>
    <t xml:space="preserve">Atender 977 personas con apoyos que contribuyan al ingreso mínimo garantizado. </t>
  </si>
  <si>
    <t>INGRESO MÍNIMO</t>
  </si>
  <si>
    <t>Número de personas mayores con transferencias Monetarias</t>
  </si>
  <si>
    <t>Apoyo económico para persona mayor - tipo C</t>
  </si>
  <si>
    <t>Beneficiar 1542 personas mayores con transferencias monetarias</t>
  </si>
  <si>
    <t>APOYO ECONÓMICO PERSONA MAYOR</t>
  </si>
  <si>
    <t>Constante</t>
  </si>
  <si>
    <t>SALUD</t>
  </si>
  <si>
    <t>Número de personas con discapacidad, cuidadadores y cuidadoras, vinculados en actividades complementarias en salud</t>
  </si>
  <si>
    <t>Ciudad saludable y con bien-estar</t>
  </si>
  <si>
    <t>Acciones complementarias para personas con discapacidad y sus cuidadores</t>
  </si>
  <si>
    <t>Ciudad saludable y con bien-estar (3%)</t>
  </si>
  <si>
    <t xml:space="preserve">Programa 10. Salud Pública Integrada e Integral </t>
  </si>
  <si>
    <t>Usaquén territorio saludable y sin barreras</t>
  </si>
  <si>
    <t>Vincular 281 personas con discapacidad, cuidadores y cuidadoras, en actividades complementarias en salud</t>
  </si>
  <si>
    <t xml:space="preserve">ACCIONES COMPLEMENTARIAS </t>
  </si>
  <si>
    <t>Números de personas vinculadas a las acciones desarrolladas desde los dispositivos de base comunitaria en respuesta al consumo de SPA</t>
  </si>
  <si>
    <t>Acciones para la disminución de los factores de riesgo frente al consumo de sustancias psicoactivas.</t>
  </si>
  <si>
    <t>Vincular 300 personas a las acciones desarrolladas desde los dispositivos de base comunitaria en respuesta al consumo de SPA</t>
  </si>
  <si>
    <t>DISMINUCIÓN FACTORES DE RIESGO SPA</t>
  </si>
  <si>
    <t>Número de personas con discapacidad beneficiadas con Dispostivos de Asistencia Personal - Ayudas Técnicas (no incluidas en los Planes de Beneficios)</t>
  </si>
  <si>
    <t xml:space="preserve">Otorgamiento de Dispositivos de asistencia Personal - DAP - a personas con discapacidad </t>
  </si>
  <si>
    <t>Beneficiar 653 personas con discapacidad a través de Dispositivos de Asistencia Personal - Ayudas Técnicas (no incluidas en los Planes de Beneficios)</t>
  </si>
  <si>
    <t>DISPOSITIVOS DE ASISTENCIA PERSONAL</t>
  </si>
  <si>
    <t>Número de personas vinculadas a las acciones y estrategias para promover la salud sexual y reproductiva consciente en los diferentes ciclos de vida</t>
  </si>
  <si>
    <t>Salud sexual y reproductiva consciente en adolescentes y jóvenes</t>
  </si>
  <si>
    <t>Vincular 381 personas a las acciones y estrategias para promover la salud sexual y reproductiva consciente en los diferentes ciclos de vida</t>
  </si>
  <si>
    <t>SALUD SEXUAL Y REPRODUCTIVA</t>
  </si>
  <si>
    <t>Número de personas beneficiadas con alternativas complementarias en salud para la comunidad LGBTI</t>
  </si>
  <si>
    <t xml:space="preserve">Servicios de salud inclusivos y accesibles para la comunidad LGBTI. </t>
  </si>
  <si>
    <t>Beneficiar 138 personas con alternativas complementarias en salud para la comunidad LGBTI</t>
  </si>
  <si>
    <t>SERVICIOS DE SALUD INCLUSIVOS</t>
  </si>
  <si>
    <t>Número de personas beneficiadas con acciones para la promoción y atención de la salud mental</t>
  </si>
  <si>
    <t>Acciones para la promoción y atención de la salud mental</t>
  </si>
  <si>
    <t>Beneficiar 595 personas con acciones para la promoción y atención de la salud mental</t>
  </si>
  <si>
    <t>SALUD MENTAL</t>
  </si>
  <si>
    <t>GOBIERNO</t>
  </si>
  <si>
    <t>Acciones desarrolladas, orientadas a la ciudadanía en el marco de la estrategía Bogotaneidad</t>
  </si>
  <si>
    <t>Gobierno confiable</t>
  </si>
  <si>
    <t>Bogotaneidad</t>
  </si>
  <si>
    <t>Objetivo 5. Bogotá Confía en su Gobierno</t>
  </si>
  <si>
    <t>Programa 39. Camino hacia una democracia deliberativa con un gobierno cercano a la gente y con participación ciudadana</t>
  </si>
  <si>
    <t>Usaquen abraza su bogotaneidad</t>
  </si>
  <si>
    <t>Desarrollar 4 acciones orientadas a la ciudadanía, en el marco de la estrategia "Bogotaneidad</t>
  </si>
  <si>
    <t>ESTRATEGIA BOGOTANEIDAD</t>
  </si>
  <si>
    <t>Unidades de innovación publica  y social fortalecidas</t>
  </si>
  <si>
    <t>Fortalecer 4 unidades de innovación publica y  social a nivel local</t>
  </si>
  <si>
    <t>INNOVACIÓN PÚBLICA</t>
  </si>
  <si>
    <t>MUJERES/INTEGRACIÓN SOCIAL</t>
  </si>
  <si>
    <t xml:space="preserve">Número de Personas que participan en procesos para la prevención de violencias en el contexto familiar y/o violencia sexual.          </t>
  </si>
  <si>
    <t>Cuidado de la vida</t>
  </si>
  <si>
    <t>Prevención y atención de violencia intrafamiliar y sexual para poblaciones en situaciones de riesgo y vulnerabilidad de derechos</t>
  </si>
  <si>
    <t>Programa 12. Bogotá cuida a su gente</t>
  </si>
  <si>
    <t>Usaquén cuidadora, autónoma y previsora de violencias en el contexto familiar</t>
  </si>
  <si>
    <t xml:space="preserve">Vincular 1860 personas en procesos para la prevención de violencias en el contexto familiar y/o violencia sexual   </t>
  </si>
  <si>
    <t>Mujeres cuidadoras vinculadas a estrategias de cuidado</t>
  </si>
  <si>
    <t>Estrategias de cuidado a personas cuidadoras</t>
  </si>
  <si>
    <t>Vincular 873 mujeres cuidadoras a estrategias de cuidado.</t>
  </si>
  <si>
    <t>ESTRATEGIAS DE CUIDADO</t>
  </si>
  <si>
    <t>Mujeres vinculadas para el ejercicio de derechos y el fortalecimiento de su autonomía económica</t>
  </si>
  <si>
    <t>Fortalecimiento de capacidades para el ejercicio de derechos y para la autonomía económica de las mujeres.</t>
  </si>
  <si>
    <t>Vincular 2222 mujeres para el ejercicio de derechos y el fortalecimiento de su autonomía económica</t>
  </si>
  <si>
    <t>GESTIÓN PÚBLICA</t>
  </si>
  <si>
    <t xml:space="preserve">Procesos pedagógicos, artísticos, culturales, formativos o académicos realizados para el fortalecimiento de iniciativas ciudadanas para la apropiación social de la memoria, verdad, reparación integral a víctimas, paz y reconciliación. </t>
  </si>
  <si>
    <t>Construcción de memoria, verdad, reparación, víctimas, paz y reconciliación</t>
  </si>
  <si>
    <t>Programa 13. Bogotá, un territorio de paz y reconciliación en donde todos puedan volver a empezar.</t>
  </si>
  <si>
    <t>Usaquén construyendo un territorio para todos</t>
  </si>
  <si>
    <t>Realizar 4 procesos pedagógicos, artísticos, culturales, formativos o para el fortalecimiento de iniciativas ciudadanas para la apropiación social de la memoria, verdad, reparación integral a víctimas, paz y reconciliación..</t>
  </si>
  <si>
    <t>Acciones de construcción de paz realizadas que contribuyan al tejido social, la integración local, la sostenibilidad económica y/o desarrollo territorial para la reconciliación.</t>
  </si>
  <si>
    <t>Realizar 4 acciones de construcción de paz que contribuyan al tejido social, la integración local, la sostenibilidad económica y/o desarrollo territorial para la reconciliación.</t>
  </si>
  <si>
    <t>ACCIONES DE CONSTRUCCIÓN DE PAZ</t>
  </si>
  <si>
    <t xml:space="preserve">Procesos realizados para el fortalecimiento de habilidades y capacidades de la población víctima del conflicto armado o excombatientes que promuevan su participación en diferentes escenarios. </t>
  </si>
  <si>
    <t>Realizar 4 procesos de fortalecimiento de habilidades y capacidades de la población víctima del conflicto armado o excombatientes para promover su partitipación en los diferentes escenarios.</t>
  </si>
  <si>
    <t>CULTURA, RECREACIÓN Y DEPORTE</t>
  </si>
  <si>
    <t xml:space="preserve">Estímulos otorgados de apoyo al sector artístico y cultural </t>
  </si>
  <si>
    <t>Bogotá cultural y deportiva</t>
  </si>
  <si>
    <t>Iniciativas de interés cultural, artístico, patrimonial y de cultura ciudadana.</t>
  </si>
  <si>
    <t>Programa 14. Bogotá deportiva, recreativa, artística, patrimonial e intercultural.</t>
  </si>
  <si>
    <t>Usaquén cultural, artística y patrimonial</t>
  </si>
  <si>
    <t>Otorgar 56 estímulos de apoyo al sector artístico y cultural.</t>
  </si>
  <si>
    <t>ESTÍMULOS</t>
  </si>
  <si>
    <t>Eventos de promoción, circulción y apropiación de actividades artísticas, culturales y patrimoniales realizadas</t>
  </si>
  <si>
    <t>Arte, cultura y patrimonio</t>
  </si>
  <si>
    <t>Realizar 20 eventos de promoción, circulación y apropiación de actividades artísticas, culturales y patrimoniales.</t>
  </si>
  <si>
    <t>EVENTOS</t>
  </si>
  <si>
    <t xml:space="preserve">Personas beneficiadas y capacitadas con procesos de formación y exploración en los campos artísticos, culturales y patrimoniales </t>
  </si>
  <si>
    <t>Capacitar 1500 personas en los campos artísticos, interculturales, culturales y/o patrimoniales.</t>
  </si>
  <si>
    <t>CAPACITACIÓN</t>
  </si>
  <si>
    <t>No. Organizaciones artísticas, culturales y patrimoniales beneficiadas con elementos entregados.</t>
  </si>
  <si>
    <t>Beneficiar 50 organizaciones artísticas, culturales y patrimoniales con elementos entregados.</t>
  </si>
  <si>
    <t>ENTREGA DE ELEMENTOS</t>
  </si>
  <si>
    <t>Colectivos u organizaciones recreo deportivas inscritas en el Banco que implementan iniciativas de carácter barrial beneficiadas con apoyos economicos</t>
  </si>
  <si>
    <t xml:space="preserve">Recreación y deporte </t>
  </si>
  <si>
    <t>Usaquén camina por el deporte</t>
  </si>
  <si>
    <t>Beneficiar 24 colectivos u organizaciones recreo deportivas  inscritas en el Banco que implementan iniciativas de carácter barrial con apoyos economicos</t>
  </si>
  <si>
    <t>BANCO DE INICIATIVAS</t>
  </si>
  <si>
    <t>Personas beneficiadas con actividades recreo-deportivas comunitarias</t>
  </si>
  <si>
    <t>Beneficiar  10000 personas en actividades recreo-deportivas comunitarias.</t>
  </si>
  <si>
    <t>ACTIVIDADES RECREODEPORTIVAS</t>
  </si>
  <si>
    <t xml:space="preserve">Personas capacitadas en los campos deportivos o recreativos </t>
  </si>
  <si>
    <t xml:space="preserve">Capacitar 700 personas en los campos deportivos o recreativos </t>
  </si>
  <si>
    <t>Personas beneficiadas con la entrega de dotaciones deportivas.</t>
  </si>
  <si>
    <t>Beneficiar 700 Personas con la entrega de dotaciones deportivas.</t>
  </si>
  <si>
    <t>AMBIENTE</t>
  </si>
  <si>
    <t>Número de personas vinculadas en acciones de educación en temas de protección y bienestar animal</t>
  </si>
  <si>
    <t>Protección y bienestar animal</t>
  </si>
  <si>
    <t>Programa 15. Bogotá protege todas las formas de vida</t>
  </si>
  <si>
    <t>Usaquén se une por el bienestar animal</t>
  </si>
  <si>
    <t>Vincular 2000 personas en acciones educativas en temas de protección y bienestar animal</t>
  </si>
  <si>
    <t>Número de animales atendidos por los programas de brigadas médicas, urgencias veterinarias y adopciones</t>
  </si>
  <si>
    <t>Atender 6500 animales en los programas de brigadas médicas, urgencias veterinarias y adopciones</t>
  </si>
  <si>
    <t>BIENESTAR ANIMAL</t>
  </si>
  <si>
    <t>Número de animales esterilizados</t>
  </si>
  <si>
    <t>Esterilizar 5000 perros y gatos incluyendo los que está en condición de vulnerabilidad</t>
  </si>
  <si>
    <t>ESTERILIZACIÓN</t>
  </si>
  <si>
    <t>EDUCACIÓN</t>
  </si>
  <si>
    <t>Sedes educativas urbanas y rurales dotadas con recursos pedagógicos y/o tecnológicos</t>
  </si>
  <si>
    <t>Educación como eje del potencial humano</t>
  </si>
  <si>
    <t>Dotación de equipamientos para instituciones educativas públicas del distrito.</t>
  </si>
  <si>
    <t>Educación como eje del potencial humano (9%)</t>
  </si>
  <si>
    <t>Objetivo 3. Bogotá Confía en su Potencial</t>
  </si>
  <si>
    <t>Programa 16. Atención integral a la primera infancia y educación como eje del potencial humano.</t>
  </si>
  <si>
    <t>Usaquén, Educación para el proyecto de vida en la infancia y la juventud.</t>
  </si>
  <si>
    <t>Dotar 12 sedes educativas urbanas y rurales con recursos pedagógicos y/o tecnológicos</t>
  </si>
  <si>
    <t>Número de estudiantes beneficiados con apoyo de sostenimiento para la permanencia en la educación posmedia (niveles de formación técnico profesional, tecnólogo, profesional universitario y educación para el trabajo y desarrollo humano).</t>
  </si>
  <si>
    <t>Apoyo para educación superior</t>
  </si>
  <si>
    <t>Beneficiar 250 estudiantes con apoyo de sostenimiento para la permanencia en la educación posmedia (niveles de formación técnico profesional, tecnólogo, profesional universitario y educación para el trabajo y desarrollo humano).</t>
  </si>
  <si>
    <t>SOSTENIMIENTO</t>
  </si>
  <si>
    <t>Número de estudiantes beneficiados en programas de educación posmedia (niveles de formación técnico profesional, tecnólogo, profesional universitario y educación para el trabajo y desarrollo humano).</t>
  </si>
  <si>
    <t>Beneficiar 250 personas con apoyo para la educación posmedia (niveles de formación técnico profesional, tecnólogo, profesional universitario y educación para el trabajo y desarrollo humano).</t>
  </si>
  <si>
    <t>APOYO EDUCACIÓN POSMEDIA</t>
  </si>
  <si>
    <t>DESARROLLO ECONÓMICO, INDUSTRIA Y TURISMO</t>
  </si>
  <si>
    <t>Número de acciones realizadas para fortalecer las capacidades y/o habilidades, técnicas y blandas de las personas de la localidad, con el fin de mejorar el acceso a oportunidades de empleo.</t>
  </si>
  <si>
    <t>Desarrollo empresarial, productividad y empleo</t>
  </si>
  <si>
    <t>Fortalecimiento de habilidades para la empleabilidad - impulso al empleo local.</t>
  </si>
  <si>
    <t>Programa 19. Desarrollo empresarial, productividad y empleo.</t>
  </si>
  <si>
    <t>Por una Usaquén más productiva y con oportunidades</t>
  </si>
  <si>
    <t>Realizar 8 acciones para fortalecer las capacidades y/o habilidades, técnicas y blandas de las personas de la localidad, con el fin de mejorar el acceso a oportunidades de empleo.</t>
  </si>
  <si>
    <t>Número de Mipymes y/o emprendimientos orientados al fortalecimiento de las capacidades locales para la gestión y el desarrollo turístico apoyados.</t>
  </si>
  <si>
    <t>Emprendimiento equitativo e incluyente</t>
  </si>
  <si>
    <t>Desarrollo turístico local</t>
  </si>
  <si>
    <t xml:space="preserve">Apoyar 341 Mipymes y/o emprendimientos orientados al fortalecimiento de las capacidades locales para la gestión y el desarrollo turístico </t>
  </si>
  <si>
    <t>DESARROLLO TURÍSTICO</t>
  </si>
  <si>
    <t>Número de proyectos financiados y acompañados del sector cultural y creativo.</t>
  </si>
  <si>
    <t>Sostenibilidad del ecosistema cultural y creativo</t>
  </si>
  <si>
    <t>Programa 20. Promoción del emprendimiento formal, equitativo e incluyente</t>
  </si>
  <si>
    <t>Usaquén confia en su potencial cultural</t>
  </si>
  <si>
    <t>Financiar 65 proyectos del sector cultural y creativo.</t>
  </si>
  <si>
    <t>SOSTENIBILIDAD</t>
  </si>
  <si>
    <t>Número  de hogares y/o unidades productivas vinculadas a procesos productivos y de comercialización en el sector rural</t>
  </si>
  <si>
    <t>Extensión agropecuaria y productividad rural</t>
  </si>
  <si>
    <t>Usaquén camina con tejido empresarial urbano y rural</t>
  </si>
  <si>
    <t>Vincular 60 hogares y/o unidades productivas a procesos productivos y de comercialización en el sector rural.</t>
  </si>
  <si>
    <t>PRODUCTIVIDAD Y COMERCIALIZACIÓN</t>
  </si>
  <si>
    <t>Número de Mipymes, emprendimientos y/o actores de la economia informal apoyados para el fortalecimiento del tejido empresarial local.</t>
  </si>
  <si>
    <t>Fortalecimiento del tejido empresarial local</t>
  </si>
  <si>
    <t>Apoyar 270 Mipymes, emprendimientos y/o actores de la economia informal para el fortalecimiento del tejido empresarial local.</t>
  </si>
  <si>
    <t>TEJIDO EMPRESARIAL LOCAL</t>
  </si>
  <si>
    <t>Número de Parques de la red de proximidad intervenidos en mejoramiento, mantenimiento y/o dotación</t>
  </si>
  <si>
    <t>Desarrollo urbano y rural integral</t>
  </si>
  <si>
    <t>Construcción, mantenimiento y dotación de parques de la red de proximidad</t>
  </si>
  <si>
    <t>Objetivo 4. Bogotá Ordena su Territorio y Avanza en su Acción Climática</t>
  </si>
  <si>
    <t>Programa 24. Revitalización y renovación urbana y rural con inclusión.</t>
  </si>
  <si>
    <t>Parques renovados, seguridad y bienestar para todos</t>
  </si>
  <si>
    <t xml:space="preserve">Intervenir 20 Parques  de la red de proximidad con acciones de mejoramiento, mantenimiento y/o dotación. </t>
  </si>
  <si>
    <t>AMBIENTE/HÁBITAT</t>
  </si>
  <si>
    <t>Número de procesos comunitarios de educación ambiental implementados</t>
  </si>
  <si>
    <t>Protección del ambiente y resiliencia al cambio climático</t>
  </si>
  <si>
    <t xml:space="preserve">Reverdecimeinto Urbano </t>
  </si>
  <si>
    <t>Programa 25. Aumento de la resiliencia al cambio climático y reduccion de la vulnerabilidad</t>
  </si>
  <si>
    <t>Usaquén comprometida con el medio ambiente</t>
  </si>
  <si>
    <t>Implementar 2 procesos comunitarios de educación ambiental que promueven la conservación de la biodiversidad y el agua</t>
  </si>
  <si>
    <t>EDUCACIÓN AMBIENTAL</t>
  </si>
  <si>
    <t>Número de huertas urbanas implementadas</t>
  </si>
  <si>
    <t xml:space="preserve">Implementar 40 huertas urbanas </t>
  </si>
  <si>
    <t>HUERTAS URBANAS</t>
  </si>
  <si>
    <t>Número de m2 de jardinería convencional y biodiversa mantenidos</t>
  </si>
  <si>
    <t xml:space="preserve">Mantener 14000  m2 de jardinería </t>
  </si>
  <si>
    <t>JARDINERÍA</t>
  </si>
  <si>
    <t>Número de árboles mantenidos en zona urbana</t>
  </si>
  <si>
    <t>Mantener 9400 árboles en zona urbana</t>
  </si>
  <si>
    <t>ARBOLADO</t>
  </si>
  <si>
    <t>Número de procesos comunitarios de educación ambiental implementados y/o fortalecidos</t>
  </si>
  <si>
    <t>Asistencia técnica agropecuaria y ambiental</t>
  </si>
  <si>
    <t>Implementar 3 procesos comunitarios de educación ambiental que promueven la conservación de la biodiversidad y el agua</t>
  </si>
  <si>
    <t>Número de árboles mantenidos en zona rural</t>
  </si>
  <si>
    <t>Mantener 9000 árboles en zona rural</t>
  </si>
  <si>
    <t>Número de huertas rurales implementadas</t>
  </si>
  <si>
    <t xml:space="preserve">Implementar 40 huertas rurales </t>
  </si>
  <si>
    <t>Personas capacitadas en separación en la fuente y reciclaje</t>
  </si>
  <si>
    <t>Cambios de hábitos de consumo, separación en la fuente y reciclaje.</t>
  </si>
  <si>
    <t>Capacitar 2500 personas en separación en la fuente y reciclaje.</t>
  </si>
  <si>
    <t>SEPARACIÓN EN LA FUENTE</t>
  </si>
  <si>
    <t>Número de predios rurales con buenas prácticas agropecuarias y ambientales que fortalezcan la protección a coberturas vegetales y recurso hídrico</t>
  </si>
  <si>
    <t>Apoyar 50 predios rurales con buenas prácticas agropecuarias y ambientales que fortalezcan la protección a coberturas vegetales y recurso hídrico</t>
  </si>
  <si>
    <t>BUENAS PRÁCTICAS</t>
  </si>
  <si>
    <t>Número de hectáreas de conectores ecosistémicos de la Estructura Ecológica Principal intervenidos</t>
  </si>
  <si>
    <t>Usaquén preserva la vida</t>
  </si>
  <si>
    <t>Intervenir 1 hectáreas de conectores ecosistémicos</t>
  </si>
  <si>
    <t>CONECTORES ECOSISTÉMICOS</t>
  </si>
  <si>
    <t>Número de hectáreas en proceso de restauración ecológica</t>
  </si>
  <si>
    <t>Lograr 3 hectáreas en proceso de restauración ecológica</t>
  </si>
  <si>
    <t>RESTAURACIÓN ECOLÓGICA</t>
  </si>
  <si>
    <t>Kilómetros-carril construidos y/o conservados de malla vial urbana (local y/o intermedia)</t>
  </si>
  <si>
    <t>Diseño, construcción y conservación (mantenimiento y rehabilitación) de la malla vial local e intermedia urbana o rural.</t>
  </si>
  <si>
    <t>Programa 26. Movilidad Sostenible.</t>
  </si>
  <si>
    <t>Movilidad Incluyente para todos</t>
  </si>
  <si>
    <t>Intervenir 8,08 Kilómetros-carril de malla vial urbana (local y/o intermedia) con acciones de construcción y/o conservación</t>
  </si>
  <si>
    <t>INTERVENCIÓN MALLA VIAL LOCAL</t>
  </si>
  <si>
    <t>Kilómetros-carril construidos y/o conservados de malla vial rural</t>
  </si>
  <si>
    <t>Intervenir 1,64 Kilómetros-carril de malla vial rural con acciones de construcción y/o conservación</t>
  </si>
  <si>
    <t>INTERVENCIÓN MALLA VIAL RURAL</t>
  </si>
  <si>
    <t>Número de acciones efectivas para el fortalecimiento de las capacidades locales en torno a la gestión del riesgo</t>
  </si>
  <si>
    <t>Manejo de emergencias y mitigación del riesgo de desastres</t>
  </si>
  <si>
    <t>Programa 27. Gestión del riesgo de desastres para un territorio seguro</t>
  </si>
  <si>
    <t>Por Usaquén con apropiación social del conocimiento para la resiliencia climática</t>
  </si>
  <si>
    <t>Realizar 4 acciones efectivas para el fortalecimiento de las capacidades locales en torno a la gestión del riesgo</t>
  </si>
  <si>
    <t>GESTIÓN DEL RIESGO</t>
  </si>
  <si>
    <t>Número de obras de mitigación y/u obras de mitigación existentes con mantenimiento</t>
  </si>
  <si>
    <t>Realizar 3 obras de mitigación y/u obras de mitigación existentes con mantenimiento</t>
  </si>
  <si>
    <t>OBRAS DE MITIGACIÓN</t>
  </si>
  <si>
    <t xml:space="preserve">Unidades operativas orientadas a la atención de la primera infancia  (Jardines Infantiles, Casas de Pensamiento Intercultural, Modalidad Espacios Rurales, Crecemos en la Ruralidad, Creciendo Juntos, Centros Amar) dotadas y/o acondicionadas </t>
  </si>
  <si>
    <t>Dotación, adecuación y mejoramiento a unidades operativas de servicios sociales de la SDIS</t>
  </si>
  <si>
    <t>Programa 30. Atención del déficit social para un hábitat digno.</t>
  </si>
  <si>
    <t>Usaquén espacios de vida y crecimiento personal</t>
  </si>
  <si>
    <t>Dotar y/o acondicionar 11 unidades operativas orientadas a la atención de la primera infancia (Jardines Infantiles, Casas de Pensamiento Intercultural, Modalidad Espacios Rurales, Crecemos en la Ruralidad, Creciendo Juntos, Centros Amar, Centros Forjar)</t>
  </si>
  <si>
    <t>Unidades operativas de atención especializada (Centros Integrarte, Centros Crecer, Cadis) dotados y/o acondicionados</t>
  </si>
  <si>
    <t xml:space="preserve">Dotar y/o acondicionar 1 unidad operativa de atención especializada (Centros Integrarte, Centros Crecer y Cadis) </t>
  </si>
  <si>
    <t>Unidades operativas orientadas a la atención de jóvenes (casas de la juventud, centros forjar) dotadas y/o acondicionadas</t>
  </si>
  <si>
    <t>Dotar y/o acondicionar 1 unidad operativa orientada a la atención de jóvenes (casas de la juventud, centros forjar)</t>
  </si>
  <si>
    <t>Sedes de Centros de Desarrollo Comunitarios dotados y/o acondicionados para la prestación de servicios sociales dirigidas al desarrollo de capacidades y generación de oportunidades.</t>
  </si>
  <si>
    <t>Dotar y/o acondicionar 1 Centro de Desarrollo Comunitario  para la prestación de servicios sociales dirigidas al desarrollo de capacidades y generación de oportunidades</t>
  </si>
  <si>
    <t>Unidades operativas orientadas a la prestación de servicios sociales a la persona mayor dotadas y/o acondicionadas</t>
  </si>
  <si>
    <t xml:space="preserve">Dotar y/o acondicionar 1 unidad operativa orientada a la prestación de servicios a la persona mayor </t>
  </si>
  <si>
    <t>HÁBITAT</t>
  </si>
  <si>
    <t xml:space="preserve">Viviendas de interés social rurales mejoradas </t>
  </si>
  <si>
    <t>Hábitat sostenible e incluyente</t>
  </si>
  <si>
    <t>Asignación del subsidio de mejoramiento de vivienda</t>
  </si>
  <si>
    <t>Programa 31. Acceso equitativo de vivienda urbana y rural</t>
  </si>
  <si>
    <t>Usaquén rural, vivienda digna</t>
  </si>
  <si>
    <t>Mejorar 50 viviendas de interés social rurales.</t>
  </si>
  <si>
    <t>MEJORAMIENTO DE VIVIENDA</t>
  </si>
  <si>
    <t>Sedes administrativas locales intervenidas.</t>
  </si>
  <si>
    <t>Infraestructura local</t>
  </si>
  <si>
    <t>Gobierno confiable (15%)</t>
  </si>
  <si>
    <t>Programa 33. Fortalecimiento institucional para un Gobierno confiable</t>
  </si>
  <si>
    <t>Avanzando en el fortalecimiento local de Usaquén</t>
  </si>
  <si>
    <t>Intervenir 1 sede administrativa local</t>
  </si>
  <si>
    <t>Estrategias de fortalecimiento institucional realizadas</t>
  </si>
  <si>
    <t>Fortalecimiento institucional</t>
  </si>
  <si>
    <t>Realizar 4 estrategias de fortalecimiento institucional (una por vigencia).</t>
  </si>
  <si>
    <t>FORTALECIMIENTO INSTITUCIONAL</t>
  </si>
  <si>
    <t>Estrategias de inspección, vigilancia y control realizada</t>
  </si>
  <si>
    <t>Inspección, vigilancia y control.</t>
  </si>
  <si>
    <t>Realizar 4 estrategias de inspección, vigilancia y control (una por vigencia).</t>
  </si>
  <si>
    <t>IVC</t>
  </si>
  <si>
    <t>Servicios TIC´s generados en zonas rurales y/o apartadas y urbanas</t>
  </si>
  <si>
    <t>Ciudad inteligente​</t>
  </si>
  <si>
    <t>Conectividad y redes de comunicación.</t>
  </si>
  <si>
    <t>Programa 35. Bogotá Ciudad Inteligente.</t>
  </si>
  <si>
    <t>Usaquén una localidad inteligente y productiva</t>
  </si>
  <si>
    <t>Operativizar 10 Centros de Acceso Comunitario en zonas rurales y/o apartadas y/o urbanas, con énfasis en Servicios TIC´s generados.</t>
  </si>
  <si>
    <t>CONECTIVIDAD</t>
  </si>
  <si>
    <t>Procesos de formacion y desarrollo de competencias digitales realizados en zonas rurales y/o apartadas y urbanas</t>
  </si>
  <si>
    <t>Operativizar 10 Centros de Acceso Comunitario en zonas rurales y/o apartadas y/o urbanas, con énfasis en procesos de formación y desarrollo de competencias digitales.</t>
  </si>
  <si>
    <t>Organizaciones sociales e Instancias de participación ciudadana fortalecidas.</t>
  </si>
  <si>
    <t>Democracia deliberativa y participación</t>
  </si>
  <si>
    <t>Fortalecimiento a organizaciones sociales y comunitarias y a instancias de participación.</t>
  </si>
  <si>
    <t>USAQUÉN CAMINA HACIA LA DEMOCRACIA CERCANA Y LA PARTICIPACIÓN ACTIVA</t>
  </si>
  <si>
    <t>Fortalecer 80 Organizaciones sociales e Instancias de participación ciudadana.</t>
  </si>
  <si>
    <t>FORTALECIMIENTO DE ORGANIZACIONES</t>
  </si>
  <si>
    <t>Personas capacitadas a través de procesos de formación para la participación de manera virtual y presencial.</t>
  </si>
  <si>
    <t>Procesos de formación en capacidades democráticas para la participación ciudadana incidente</t>
  </si>
  <si>
    <t>Capacitar 800 personas a través de procesos de formación para la participación de manera virtual y presencial.</t>
  </si>
  <si>
    <t>Organizaciones comunales fortalecidas.</t>
  </si>
  <si>
    <t>Fortalecimiento a organizaciones comunales</t>
  </si>
  <si>
    <t>Fortalecer 75 organizaciones comunales.</t>
  </si>
  <si>
    <t>FORTALECIMIENTO COMUNAL</t>
  </si>
  <si>
    <t>Salones comunales y/o casas de la participación rehabilitados</t>
  </si>
  <si>
    <t>Infraestructura de espacios para la participación</t>
  </si>
  <si>
    <t>Rehabilitar  20 salones comunales y/o casas de participación.</t>
  </si>
  <si>
    <t>REHABILITACIÓN</t>
  </si>
  <si>
    <t>Organizaciones comunales dotadas</t>
  </si>
  <si>
    <t>Dotar 40 organizaciones comunales</t>
  </si>
  <si>
    <t>Medios comunitarios y alternativos fortalecidos.</t>
  </si>
  <si>
    <t>Fortalecimiento a medios comunitarios y alternativos</t>
  </si>
  <si>
    <t>Fortalecer 16 medios comunitarios y alternativos.</t>
  </si>
  <si>
    <t>MEDIOS COMUNITARIOS</t>
  </si>
  <si>
    <t>No. de equipamientos culturales intervenidos con acciones de construcción, adecuación y/o dotación</t>
  </si>
  <si>
    <t>Dotación de equipamientos culturales de escala local</t>
  </si>
  <si>
    <t>Usaquén transforma sus espacios y teje su cultura</t>
  </si>
  <si>
    <t>Intervenir 3 equipamientos culturales con acciones de construcción, adecuación y/o dotación</t>
  </si>
  <si>
    <t>Iniciativa de inversión local concertada e implementada con los pueblos indígenas</t>
  </si>
  <si>
    <t>Línea diferencial étnica</t>
  </si>
  <si>
    <t>Iniciativas diferenciales étnicas para comunidades Negras, Afrocolombianas, Raizales, Palenqueras, y los Pueblos Indígenas, Rrom o Gitano</t>
  </si>
  <si>
    <t>Usaquén camina de la mano con la población étnica</t>
  </si>
  <si>
    <t>Concertar e implementar una (1) iniciativa de inversión local con los pueblos indígenas (aplica en todas las localidades con autoridades indígenas)</t>
  </si>
  <si>
    <t>INICIATIVAS PUEBLO INDÍGENA</t>
  </si>
  <si>
    <t>Iniciativa de inversión local concertada e implementada con las comunidades negras, afrocolombianas y palenqueras</t>
  </si>
  <si>
    <t>Concertar e implementar una (1) iniciativa de inversión local con las comunidades negras, afrocolombianas y palenqueras (aplica en todas las localidades con autoridades NAP)</t>
  </si>
  <si>
    <t>INICIATIVAS COMUNIDADES NEGRAS, AFROCOLOMBIANAS, PALENQUERAS</t>
  </si>
  <si>
    <t>Iniciativa de inversión local concertada e implementada con las comunidades raizales</t>
  </si>
  <si>
    <t>Concertar e implementar una (1) iniciativa de inversión local con las comunidades raizales (aplica en todas las localidades con autoridades raizales)</t>
  </si>
  <si>
    <t>INICIATIVAS RAIZALES</t>
  </si>
  <si>
    <t>Santa Fe</t>
  </si>
  <si>
    <t>Fortalecimiento Comunitario y Formación Ciudadana para la Seguridad y Convivencia Sostenible en Santa Fe.</t>
  </si>
  <si>
    <t>Fortalecer 60 organizaciones comunitarias a través de capacidades para promover acciones de corresponsabilidad en la gestión de la seguridad y la convivencia.</t>
  </si>
  <si>
    <t>Santa Fe, desarrollo empresarial, productividad y empleo</t>
  </si>
  <si>
    <t>Vincular 2400 personas en acciones para la prevención del feminicidio y la violencia contra la mujer.</t>
  </si>
  <si>
    <t>Santa Fe fortalece la Seguridad Pública y Desarticulación de Redes Criminales mediante Recursos Tecnológicos y Operativos</t>
  </si>
  <si>
    <t>Suministrar 2 dotaciones a organismos de seguridad.</t>
  </si>
  <si>
    <t>Fortalecimiento de la Convivencia Escolar y Ciudadana a través de Enfoques Restaurativos en Santa Fe</t>
  </si>
  <si>
    <t>Fortalecer 8 programas de abordaje de conflictividad escolar para la convivencia con enfoque restaurativo.</t>
  </si>
  <si>
    <t>Beneficiar 750 ciudadanos con habilidades y capacidades para gestionar la convivencia constructivamente.</t>
  </si>
  <si>
    <t>Santa fe espacio público seguro e inclusivo</t>
  </si>
  <si>
    <t>Intervenir 17000 metros cuadrados de elementos del sistema de espacio público peatonal con acciones de construcción y/o conservación.</t>
  </si>
  <si>
    <t>Santa Fe con espacio público seguro e inclusivo.</t>
  </si>
  <si>
    <t>Implementar 4 estrategias de seguridad y convivencia a través de gestores locales que permitan el uso y disfrute del espacio público.</t>
  </si>
  <si>
    <t>Santa Fe Avanza caminando hacia el bienestar integral de sus habitantes.</t>
  </si>
  <si>
    <t>Beneficiar 800 jóvenes con transferencias condicionadas y  acompañamiento psicosocial para la promoción al acceso y permanencia a oportunidades de formación y empleabilidad.</t>
  </si>
  <si>
    <t>Atender 1264 personas con apoyos que contribuyan al ingreso mínimo garantizado.</t>
  </si>
  <si>
    <t>Beneficiar 2500 personas mayores con transferencias monetarias.</t>
  </si>
  <si>
    <t>Número de cupos habilitados para la atención de población en inseguridad alimentaria y nutricional del Distrito Capital, a través de comedores comunitarios.</t>
  </si>
  <si>
    <t>Comedores Comunitarios</t>
  </si>
  <si>
    <t>Programa 8. Erradicación del hambre en Bogotá</t>
  </si>
  <si>
    <t>Santa Fe en Acción comedores Comunitarios y Seguridad Alimentaria</t>
  </si>
  <si>
    <t>Habilitar 150 cupos para la atención de población en inseguridad alimentaria y nutricional del Distrito Capital, a través de comedores comunitarios.</t>
  </si>
  <si>
    <t>SEGURIDAD ALIMENTARIA</t>
  </si>
  <si>
    <t>Santa Fe, en pro de una salud pública integrada e integral</t>
  </si>
  <si>
    <t>Vincular 500 personas con discapacidad, cuidadores y cuidadoras, en actividades complementarias en salud.</t>
  </si>
  <si>
    <t>Vincular 600 personas a las acciones desarrolladas desde los dispositivos de base comunitaria en respuesta al consumo de SPA.</t>
  </si>
  <si>
    <t>Beneficiar 800 personas con discapacidad a través de Dispositivos de Asistencia Personal - Ayudas Técnicas (no incluidas en los Planes de Beneficios).</t>
  </si>
  <si>
    <t>Vincular 1000  personas a las acciones y estrategias para promover la salud sexual y reproductiva consciente en los diferentes ciclos de vida.</t>
  </si>
  <si>
    <t>Beneficiar 800 personas  con acciones para la promoción y atención de la salud mental.</t>
  </si>
  <si>
    <t>Número de focos intervenidos con acciones de control de plagas</t>
  </si>
  <si>
    <t xml:space="preserve">Control y mitigación de plagas </t>
  </si>
  <si>
    <t>Intervenir 100 Focos Con Acciones De Control De Plagas.</t>
  </si>
  <si>
    <t>CONTROL Y MITIGACIÓN</t>
  </si>
  <si>
    <t>Santa Fe localidad innovadora, participativa y social</t>
  </si>
  <si>
    <t>Desarrollar 2 acciones orientadas a la ciudadanía, en el marco de la estrategia Bogotaneidad.</t>
  </si>
  <si>
    <t>Mujeres de Santa Fe, Tejiendo futuro</t>
  </si>
  <si>
    <t xml:space="preserve">Vincular 2000 personas en procesos para la prevención de violencias en el contexto familiar y/o violencia sexual.   </t>
  </si>
  <si>
    <t>Vincular 900 mujeres cuidadoras a estrategias de cuidado.</t>
  </si>
  <si>
    <t>Vincular 1400 mujeres para el ejercicio de derechos y el fortalecimiento de su autonomía económica.</t>
  </si>
  <si>
    <t>Santa Fe Construyendo Caminos de Paz y Reconciliación</t>
  </si>
  <si>
    <t>Realizar 4 procesos pedagógicos, artísticos, culturales, formativos o para el fortalecimiento de iniciativas ciudadanas para la apropiación social de la memoria, verdad, reparación integral a víctimas, paz y reconciliación.</t>
  </si>
  <si>
    <t>Fortaleciendo Los Campos Recreodeportivos en Santa Fe</t>
  </si>
  <si>
    <t>Otorgar 60 estímulos de apoyo al sector artístico y cultural.</t>
  </si>
  <si>
    <t>Santa Fe Camina con Cultura</t>
  </si>
  <si>
    <t>Realizar 36 eventos de promoción, circulación y apropiación de actividades artísticas, culturales y patrimoniales.</t>
  </si>
  <si>
    <t>Capacitar 2000 personas en los campos artísticos, interculturales, culturales y/o patrimoniales.</t>
  </si>
  <si>
    <t>Beneficiar 28 colectivos u organizaciones recreo deportivas  inscritas en el Banco que implementan iniciativas de carácter barrial con apoyos economicos</t>
  </si>
  <si>
    <t>Beneficiar  8000 personas en actividades recreo-deportivas comunitarias.</t>
  </si>
  <si>
    <t>Capacitar 2150 personas en los campos deportivos o recreativos.</t>
  </si>
  <si>
    <t>Beneficiar 2150 Personas con la entrega de dotaciones deportivas.</t>
  </si>
  <si>
    <t>Santa Fe Protectora de los Animales</t>
  </si>
  <si>
    <t>Vincular 1500 personas en acciones educativas en temas de protección y bienestar animal</t>
  </si>
  <si>
    <t>Atender 15000 animales en los programas de brigadas médicas, urgencias veterinarias y adopciones</t>
  </si>
  <si>
    <t>Esterilizar 4000 perros y gatos incluyendo los que está en condición de vulnerabilidad</t>
  </si>
  <si>
    <t>Educación Integral para Santa Fe</t>
  </si>
  <si>
    <t>Dotar 8 sedes educativas urbanas y rurales con recursos pedagógicos y/o tecnológicos</t>
  </si>
  <si>
    <t>Beneficiar 190 estudiantes con apoyo de sostenimiento para la permanencia en la educación pos-media (niveles de formación técnico profesional, tecnólogo, profesional universitario y educación para el trabajo y desarrollo humano).</t>
  </si>
  <si>
    <t>Beneficiar 200 estudiantes en programas de educación pos-media (niveles de formación técnico profesional, tecnólogo, profesional universitario y educación para el trabajo y desarrollo humano).</t>
  </si>
  <si>
    <t>Santa Fe Productiva</t>
  </si>
  <si>
    <t>Realizar 4 acciones para fortalecer las capacidades y/o habilidades, técnicas y blandas de las personas de la localidad, con el fin de mejorar el acceso a oportunidades de empleo.</t>
  </si>
  <si>
    <t>Apoyar 100 Mipymes y/o emprendimientos orientados al fortalecimiento de las capacidades locales para la gestión y el desarrollo turístico</t>
  </si>
  <si>
    <t>Santa Fe un ecosistema cultural y creativo sostenible</t>
  </si>
  <si>
    <t>Financiar 48 proyectos del sector cultural y creativo.</t>
  </si>
  <si>
    <t>Desarrollo económico en Santa Fe</t>
  </si>
  <si>
    <t>Apoyar 200 Mipymes, emprendimientos y/o actores de la economía informal para el fortalecimiento del tejido empresarial local.</t>
  </si>
  <si>
    <t>Predios legalizados y/o con titulación gestionados</t>
  </si>
  <si>
    <t>Legalización y titulación de predios</t>
  </si>
  <si>
    <t>Programa 23: Ordenamiento territorial sostenible, equilibrado y participativo</t>
  </si>
  <si>
    <t>Santa Fe "Propietaria"</t>
  </si>
  <si>
    <t>Gestionar la titulación o legalización de 100 predios.</t>
  </si>
  <si>
    <t>TITULACIÓN Y LEGALIZACIÓN</t>
  </si>
  <si>
    <t>m2 de Parques de la red de proximidad construidos y dotados</t>
  </si>
  <si>
    <t>DESARROLLO URBANO Y RURAL EN SANTA FE</t>
  </si>
  <si>
    <t>Construir 600 m2 de Parques de la red de proximidad (la construcción incluye su dotación).</t>
  </si>
  <si>
    <t>CONSTRUCCIÓN</t>
  </si>
  <si>
    <t>Intervenir 10 Parques  de la red de proximidad con acciones de mejoramiento, mantenimiento y/o dotación.</t>
  </si>
  <si>
    <t>Santa fe, hace frente a los efectos del cambio climático y la reducción de la vulnerabilidad.</t>
  </si>
  <si>
    <t>Implementar 10 huertas urbanas.</t>
  </si>
  <si>
    <t>Mantener 4500 m2 de jardinería.</t>
  </si>
  <si>
    <t>Mantener 4500 árboles en zona urbana.</t>
  </si>
  <si>
    <t>Implementar 4 procesos comunitarios de educación ambiental que promueven la conservación de la biodiversidad y el agua.</t>
  </si>
  <si>
    <t>Implementar 40 huertas rurales.</t>
  </si>
  <si>
    <t>Capacitar 3000 personas en separación en la fuente y reciclaje.</t>
  </si>
  <si>
    <t>Apoyar 40 predios rurales con buenas prácticas agropecuarias y ambientales que fortalezcan la protección a coberturas vegetales y recurso hídrico.</t>
  </si>
  <si>
    <t>RESTAURACIÓN ECOLÓGICA EN SANTA FE</t>
  </si>
  <si>
    <t>Lograr 5 hectáreas en proceso de restauración ecológica.</t>
  </si>
  <si>
    <t>Movilidad Sostenible para Santa Fe</t>
  </si>
  <si>
    <t>Intervenir 7.5 Kilómetros-carril de malla vial urbana (local y/o intermedia) con acciones de construcción y/o conservación</t>
  </si>
  <si>
    <t>Intervenir 1.5 Kilómetros-carril de malla vial rural con acciones de construcción y/o conservación</t>
  </si>
  <si>
    <t>Santa Fe eficiente en la atención de emergencias.</t>
  </si>
  <si>
    <t>Realizar 2 obras de mitigación y/u obras de mitigación existentes con mantenimiento</t>
  </si>
  <si>
    <t>Número de acueductos veredales asistidos o intervenidos técnica u organizacionalmente.</t>
  </si>
  <si>
    <t>Acueductos veredales y saneamiento básico.</t>
  </si>
  <si>
    <t>Programa 29. Servicios públicos inclusivos y sostenibles.</t>
  </si>
  <si>
    <t>Acueductos Veredales de Santa Fe</t>
  </si>
  <si>
    <t>Fortalecer 1 acueducto veredal con asistencia, intervenir técnica u organizativa.</t>
  </si>
  <si>
    <t>ACUEDUCTOS VEREDALES</t>
  </si>
  <si>
    <t>Santa Fe Crece: Transformando Espacios para la Educación y el Bienestar</t>
  </si>
  <si>
    <t>Dotar y/o acondicionar 10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</si>
  <si>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de atención especializada (Centros Integrarte, Centros Crecer y Cadis). </t>
  </si>
  <si>
    <t>Dotar y/o acondicionar 1 unidades operativas orientadas a la atención de jóvenes (casas de la juventud, centros forjar).</t>
  </si>
  <si>
    <t>Dotar y/o acondicionar 1 Centros de Desarrollo Comunitarios  para la prestación de servicios sociales dirigidas al desarrollo de capacidades y generación de oportunidades.</t>
  </si>
  <si>
    <t>Sedes administrativas locales construidas.</t>
  </si>
  <si>
    <t>Fortalecimiento de la gestión pública local en Santa Fe</t>
  </si>
  <si>
    <t>Construir 1 sede administrativa local</t>
  </si>
  <si>
    <t>Conectando Territorios en Santa Fe, Servicios y Formación Digital para el Desarrollo</t>
  </si>
  <si>
    <t>Operativizar 30 Centros de Acceso Comunitario en zonas rurales y/o apartadas y/o urbanas, con énfasis en Servicios TIC´s generados.</t>
  </si>
  <si>
    <t>Operativizar 30 Centros de Acceso Comunitario en zonas rurales y/o apartadas y/o urbanas, con énfasis en procesos de formación y desarrollo de competencias digitales.</t>
  </si>
  <si>
    <t>Santa Fe mas participativa e incluyente</t>
  </si>
  <si>
    <t>Fortalecer 120 Organizaciones sociales e Instancias de participación ciudadana.</t>
  </si>
  <si>
    <t>Capacitar 2000 personas a través de procesos de formación para la participación de manera virtual y presencial.</t>
  </si>
  <si>
    <t>Fortalecer 31 organizaciones comunales.</t>
  </si>
  <si>
    <t>Rehabilitar 8 salones comunales y/o casas de participación.</t>
  </si>
  <si>
    <t>Fortalecer 40 medios comunitarios y alternativos.</t>
  </si>
  <si>
    <t>DOTAR SEDES CULTURALES EN SANTA FE</t>
  </si>
  <si>
    <t>Intervenir 12 equipamientos culturales con acciones de construcción, adecuación y/o dotación</t>
  </si>
  <si>
    <t>Santa Fe construye localidad con las comunidades Negras, Afrocolombianas, Raizales, Palenqueras, y los Pueblos Indígenas.</t>
  </si>
  <si>
    <t>Concertar e implementar 4 iniciativas de inversión local con los pueblos indígenas.</t>
  </si>
  <si>
    <t>Concertar e implementar 4 iniciativas de inversión local con las comunidades negras, afrocolombianas y palenqueras.</t>
  </si>
  <si>
    <t>Usme</t>
  </si>
  <si>
    <t>Usme Avanza por la Seguridad y la Convivencia</t>
  </si>
  <si>
    <t xml:space="preserve">Fortalecer 200 organizaciones comunitarias a través de capacidades para promover acciones de corresponsabilidad en la gestión de la seguridad y la convivencia. </t>
  </si>
  <si>
    <t>Implementar 4 acciones formativas diferenciales para la promoción de la convivencia ciudadana.</t>
  </si>
  <si>
    <t>Implementar 4 iniciativas de convivencia con participación de la ciudadanía.</t>
  </si>
  <si>
    <t xml:space="preserve">Mujeres Usmeñas Caminan Seguras </t>
  </si>
  <si>
    <t>Vincular 2000 personas en acciones para la prevención del feminicidio y la violencia contra la mujer.</t>
  </si>
  <si>
    <t>Usme Promueve la Seguridad y el Acceso a la Justicia</t>
  </si>
  <si>
    <t>Suministrar 4 dotaciones a organismos de seguridad.</t>
  </si>
  <si>
    <t>Intervenir 4 equipamientos de seguridad y acceso a la justicia con acciones de fortalecimiento, operación, adecuación y/o dotación.</t>
  </si>
  <si>
    <t>Usme Referente de Justicia Local y Convivencia Restaurativa</t>
  </si>
  <si>
    <t>Fortalecer 20 programas de abordaje de conflictividad escolar para la convivencia con enfoque restaurativo.</t>
  </si>
  <si>
    <t>Fortalecer 400 actores comunitarios con herramientas y capacidades para la implementación de un enfoque restaurativo para la justicia y la convivencia.</t>
  </si>
  <si>
    <t>Proyectos de justicia local para la resolución efectiva de conflictividades de manera integral en el sistema de justicia implementados</t>
  </si>
  <si>
    <t>Implementar 4 proyectos de justicia local para la resolución efectiva de conflictividades de manera integral en el sistema de justicia.</t>
  </si>
  <si>
    <t>RESOLUCIÓN DE CONFLICTIVIDADES</t>
  </si>
  <si>
    <t>Beneficiar 400 ciudadanos con habilidades y capacidades para gestionar la convivencia constructivamente.</t>
  </si>
  <si>
    <t>Implementar 4 proyectos comunitarios en la localidad, para la apropiación del Código Nacional de Seguridad y Convivencia Ciudadana.</t>
  </si>
  <si>
    <t>Implementar 4 acciones pedagógicas para la gestión de conflictividades y prevención de violencias.</t>
  </si>
  <si>
    <t>Ejecutar 4 programas comunitarios con enfoque restaurativo para el cuidado del espacio público y del medio ambiente.</t>
  </si>
  <si>
    <t>Acuerdos realizados para la organización, la recuperación, el cuidado, el embellecimiento, la sostenibilidad, el mejoramiento y el aprovechamiento económico del espacio público.</t>
  </si>
  <si>
    <t>Acuerdos para el uso y aprovechamiento del espacio público</t>
  </si>
  <si>
    <t>Espacios Públicos Accesibles y Seguros en Usme</t>
  </si>
  <si>
    <t>Realizar 8 acuerdos para la organización, la recuperación, el cuidado, el embellecimiento, la sostenibilidad, el mejoramiento y el aprovechamiento económico del espacio público.</t>
  </si>
  <si>
    <t xml:space="preserve">ACUERDOS </t>
  </si>
  <si>
    <t>Espacios Públicos Seguros para la Gente</t>
  </si>
  <si>
    <t>Intervenir 4000 metros cuadrados de elementos del sistema de espacio público peatonal con acciones de construcción y/o conservación.</t>
  </si>
  <si>
    <t>Usme  Fortalece la Cultura Ciudadana en Pro de la Seguridad</t>
  </si>
  <si>
    <t xml:space="preserve">Usme Aporta al Bien - Estar </t>
  </si>
  <si>
    <t>Beneficiar 1.000 jóvenes con transferencias condicionadas y acompañamiento psicosocial para la promoción al acceso y permanencia a oportunidades de formación y empleabilidad.</t>
  </si>
  <si>
    <t>Atender 4.000 personas con apoyos que contribuyan al ingreso mínimo garantizado.</t>
  </si>
  <si>
    <t>Beneficiar 4.661 personas mayores con transferencias monetarias.</t>
  </si>
  <si>
    <t>Usme Construye Seguridad Almentaria y Nutricional</t>
  </si>
  <si>
    <t>Habilitar 600 cupos para la atención de población en inseguridad alimentaria y nutricional del Distrito Capital, a través de comedores comunitarios.</t>
  </si>
  <si>
    <t xml:space="preserve">Usme Fortalece la Salud y el Bien - Estar Ciudadano </t>
  </si>
  <si>
    <t>Vincular 1.000 personas con discapacidad, cuidadores y cuidadoras, en actividades complementarias en salud.</t>
  </si>
  <si>
    <t>Vincular 2.000 personas a las acciones desarrolladas desde los dispositivos de base comunitaria en respuesta al consumo de SPA.</t>
  </si>
  <si>
    <t>Beneficiar 1.500 personas con discapacidad a través de Dispositivos de Asistencia Personal - Ayudas Técnicas (no incluidas en los Planes de Beneficios).</t>
  </si>
  <si>
    <t>Vincular 1.600 personas a las acciones y estrategias para promover la salud sexual y reproductiva consciente en los diferentes ciclos de vida.</t>
  </si>
  <si>
    <t>Beneficiar 1.200 personas con acciones para la promoción y atención de la salud mental.</t>
  </si>
  <si>
    <t xml:space="preserve">Usme Innova y teje identidad colectiva </t>
  </si>
  <si>
    <t>Desarrollar 4 acciones orientadas a la ciudadanía, en el marco de la estrategia "Bogotaneidad”.</t>
  </si>
  <si>
    <t>Fortalecer 1 unidad de innovación pública y social a nivel local.</t>
  </si>
  <si>
    <t xml:space="preserve">Usme Territorio de Garantías para el Ejercicios de sus Derechos </t>
  </si>
  <si>
    <t xml:space="preserve">Vincular 1.800 personas en procesos para la prevención de violencias en el contexto familiar y/o violencia sexual. </t>
  </si>
  <si>
    <t>Vincular 2.000 mujeres y hombres cuidadores a estrategias de cuidado.</t>
  </si>
  <si>
    <t>Vincular 2.000 mujeres para el ejercicio de derechos y el fortalecimiento de su autonomía económica.</t>
  </si>
  <si>
    <t>Usme Garante de Memoria, Paz y Reconciliación</t>
  </si>
  <si>
    <t>Realizar 8 procesos pedagógicos, artísticos, culturales, formativos o para el fortalecimiento de iniciativas ciudadanas para la apropiación social de la memoria, verdad, reparación integral a víctimas, paz y reconciliación.</t>
  </si>
  <si>
    <t>Realizar 8 acciones de construcción de paz que contribuyan al tejido social, la integración local, la sostenibilidad económica y/o desarrollo territorial para la reconciliación.</t>
  </si>
  <si>
    <t>Realizar 8 procesos de fortalecimiento de habilidades y capacidades de la población víctima del conflicto armado o excombatientes para promover su participación en los diferentes escenarios.</t>
  </si>
  <si>
    <t>Usme Territorio  Patrimonial y Cultural</t>
  </si>
  <si>
    <t>Otorgar 50 estímulos de apoyo al sector artístico y cultural.</t>
  </si>
  <si>
    <t>Realizar 80 eventos de promoción, circulación y apropiación de actividades artísticas, culturales y patrimoniales.</t>
  </si>
  <si>
    <t>Capacitar 4.000 personas en los campos artísticos, interculturales, culturales y/o patrimoniales.</t>
  </si>
  <si>
    <t>Beneficiar 60 organizaciones artísticas, culturales y patrimoniales con elementos entregados.</t>
  </si>
  <si>
    <t>Personas vinculadas a las acciones de reconocimiento y salvaguardia  del patrimonio cultura inmaterial en torno a practicas artísticas,  recreodeportivas y saberes culturales.</t>
  </si>
  <si>
    <t>Patrimonio tangible e Intagible Local</t>
  </si>
  <si>
    <t xml:space="preserve">Vincular a 200 personas en acciones de reconocimiento y salvaguardia del patrimonio cultural. </t>
  </si>
  <si>
    <t>PATRIMONIO CULTURAL</t>
  </si>
  <si>
    <t>Usme Vive Activa: Recreación y Deporte para la Vida</t>
  </si>
  <si>
    <t>Beneficiar 80 colectivos u organizaciones recreo deportivas inscritas en el Banco que implementan iniciativas de carácter barrial con apoyos económicos.</t>
  </si>
  <si>
    <t>Beneficiar 3.500 personas en actividades recreo-deportivas comunitarias.</t>
  </si>
  <si>
    <t>Capacitar 3.500 personas en los campos deportivos o recreativos.</t>
  </si>
  <si>
    <t>Beneficiar 3.500 Personas con la entrega de dotaciones deportivas.</t>
  </si>
  <si>
    <t>Número de deportistas de alto rendimiento beneficiados con apoyos economicos o especie</t>
  </si>
  <si>
    <t>Apoyos a deportistas de alto rendimiento</t>
  </si>
  <si>
    <t>Beneficiar a 200 a deportistas de alto rendimiento con apoyos económicos o en especie.</t>
  </si>
  <si>
    <t>APOYO ALTO RENDIMIENTO</t>
  </si>
  <si>
    <t>Usme 100% Animalista</t>
  </si>
  <si>
    <t>Vincular 2.000 personas en acciones educativas en temas de protección y bienestar animal.</t>
  </si>
  <si>
    <t>Atender 20.000 animales en los programas de brigadas médicas, urgencias veterinarias y adopciones.</t>
  </si>
  <si>
    <t>Esterilizar 20.000 perros y gatos incluyendo los que está en condición de vulnerabilidad.</t>
  </si>
  <si>
    <t>Usme se Transforma con Educación</t>
  </si>
  <si>
    <t>Dotar 40 sedes educativas urbanas y rurales con recursos pedagógicos y/o tecnológicos.</t>
  </si>
  <si>
    <t>Beneficiar 500 estudiantes con apoyo de sostenimiento para la permanencia en la educación posmedia (niveles de formación técnico profesional, tecnólogo, profesional universitario y educación para el trabajo y desarrollo humano).</t>
  </si>
  <si>
    <t>Beneficiar 120 estudiantes en programas de educación posmedia (niveles de formación técnico profesional, tecnólogo, profesional universitario y educación para el trabajo y desarrollo humano).</t>
  </si>
  <si>
    <t xml:space="preserve">Usme Productiva y Emprendedora </t>
  </si>
  <si>
    <t>Apoyar 40 Mipymes y/o emprendimientos orientados al fortalecimiento de las capacidades locales para la gestión y el desarrollo turístico.</t>
  </si>
  <si>
    <t>Usme Impulsa la Creatividad y la Cultura</t>
  </si>
  <si>
    <t>Financiar 200 proyectos del sector cultural y creativo.</t>
  </si>
  <si>
    <t>Usme Potencializa su Tejido Empresarial Rural y Urbano</t>
  </si>
  <si>
    <t>Vincular 100 hogares y/o unidades productivas a procesos productivos y de comercialización en el sector rural.</t>
  </si>
  <si>
    <t>Apoyar 1.000 Mipymes, emprendimientos y/o actores de la economía informal para el fortalecimiento del tejido empresarial local.</t>
  </si>
  <si>
    <t xml:space="preserve">Mas y Mejores Parques por un Entorno Seguro para Usme </t>
  </si>
  <si>
    <t>Construir 200 m2 de Parques de la red de proximidad (la construcción incluye su dotación).</t>
  </si>
  <si>
    <t>Intervenir 20 Parques de la red de proximidad con acciones de mejoramiento, mantenimiento y/o dotación.</t>
  </si>
  <si>
    <t xml:space="preserve">Usme Promueve la Sosteniblidad Ambiental </t>
  </si>
  <si>
    <t>Implementar 4 procesos comunitarios de educación ambiental que promuevan la conservación de la biodiversidad y el agua.</t>
  </si>
  <si>
    <t>Implementar 400 huertas urbanas.</t>
  </si>
  <si>
    <t>Número de m2 de muros y techos verdes</t>
  </si>
  <si>
    <t>Construir 200 m2 de muros y techos verdes.</t>
  </si>
  <si>
    <t>MUROS Y TECHOS VERDES</t>
  </si>
  <si>
    <t>Mantener 1.600 m2 de jardinería.</t>
  </si>
  <si>
    <t>Mantener 800 árboles en zona urbana.</t>
  </si>
  <si>
    <t>Mantener 4.000 árboles en zona rural.</t>
  </si>
  <si>
    <t>Implementar 100 huertas rurales.</t>
  </si>
  <si>
    <t>Capacitar 2.000 personas en separación en la fuente y reciclaje.</t>
  </si>
  <si>
    <t>Usme Conserva y Restaura su Potencial Ambiental</t>
  </si>
  <si>
    <t>Lograr 8 hectáreas en proceso de restauración ecológica.</t>
  </si>
  <si>
    <t>Número de hectáreas de Estructura Ecológica Principal con acciones de conservación</t>
  </si>
  <si>
    <t>Realizar acciones de conservación en 1 hectáreas de la Estructura Ecológica Principal.</t>
  </si>
  <si>
    <t>CONSERVACIÓN</t>
  </si>
  <si>
    <t>Intervenir 1 hectárea de conectores ecosistémicos.</t>
  </si>
  <si>
    <t>Lograr 2 hectáreas en proceso de restauración ecológica.</t>
  </si>
  <si>
    <t xml:space="preserve">Infraestructura Vial para Mejorar la Competitividad de Usme </t>
  </si>
  <si>
    <t>Intervenir 6 Kilómetros-carril de malla vial urbana (local y/o intermedia) con acciones de construcción y/o conservación.</t>
  </si>
  <si>
    <t>Intervenir 5 Kilómetros-carril de malla vial rural con acciones de construcción y/o conservación.</t>
  </si>
  <si>
    <t xml:space="preserve">Usme se Fortalece y Adopta Acciones para la Mitigación de Emergencias </t>
  </si>
  <si>
    <t>Realizar 4 acciones efectivas para el fortalecimiento de las capacidades locales en torno a la gestión del riesgo.</t>
  </si>
  <si>
    <t>Realizar 4 obras de mitigación y/u obras de mitigación existentes con mantenimiento.</t>
  </si>
  <si>
    <t>Usme Preserva y Conserva el Recurso Hidrico</t>
  </si>
  <si>
    <t>Fortalecer 10 acueductos veredales con asistencia, intervenir técnica u organizativa.</t>
  </si>
  <si>
    <t>Redes de Vida - Dotación y Espacios para Usme</t>
  </si>
  <si>
    <t>Dotar y/o acondicionar 8 unidades operativas orientadas a la atención de la primera infancia (Jardines Infantiles, Casas de Pensamiento Intercultural, Modalidad Espacios Rurales, Crecemos en la Ruralidad, Creciendo Juntos, Centros Amar, Centros Forjar).</t>
  </si>
  <si>
    <t>Dotar y/o acondicionar 1 unidad operativa de atención especializada (Centros Integrarte, Centros Crecer y Cadis).</t>
  </si>
  <si>
    <t>Dotar y/o acondicionar 1 unidad operativa orientada a la atención de jóvenes (casas de la juventud, centros forjar).</t>
  </si>
  <si>
    <t>Dotar y/o acondicionar 1 Centro de Desarrollo Comunitario para la prestación de servicios sociales dirigidas al desarrollo de capacidades y generación de oportunidades.</t>
  </si>
  <si>
    <t>Dotar y/o acondicionar 1 unidad operativa orientada a la prestación de servicios a la persona mayor.</t>
  </si>
  <si>
    <t xml:space="preserve">Viviendas Dignas y Seguras para la Usme Rural </t>
  </si>
  <si>
    <t>Mejorar 200 viviendas de interés social rurales.</t>
  </si>
  <si>
    <t>Usme con Integridad  y al Servicio de la Ciudadanía.</t>
  </si>
  <si>
    <t>Intervenir 1 sede administrativa local.</t>
  </si>
  <si>
    <t>Usme Crece en Conectividad</t>
  </si>
  <si>
    <t>Operativizar 28 Centros de Acceso Comunitario en zonas rurales y/o apartadas y/o urbanas con énfasis en servicios Tics generados.</t>
  </si>
  <si>
    <t>Operativizar 14 Centros de Acceso Comunitario en zonas rurales y/o apartadas y/o urbanas con énfasis en procesos de formación y desarrollo de competencias digitales.</t>
  </si>
  <si>
    <t>Usme Participa - Construyendo Democracia Local</t>
  </si>
  <si>
    <t>Fortalecer 300 Organizaciones sociales e Instancias de participación ciudadana.</t>
  </si>
  <si>
    <t>Capacitar 2.000 personas a través de procesos de formación para la participación de manera virtual y presencial.</t>
  </si>
  <si>
    <t>Fortalecer 300 organizaciones comunales.</t>
  </si>
  <si>
    <t>Rehabilitar 20 salones comunales y/o casas de participación.</t>
  </si>
  <si>
    <t>Dotar 40 organizaciones comunales.</t>
  </si>
  <si>
    <t>Fortalecer 120 medios comunitarios y alternativos.</t>
  </si>
  <si>
    <t>Salones comunales y/o casas de la participación construidos</t>
  </si>
  <si>
    <t>Construir 1 sede de salones comunales y/o casas de participación.</t>
  </si>
  <si>
    <t>Creando Espacios de Encuentro y Creatividad</t>
  </si>
  <si>
    <t>Intervenir 4 equipamientos culturales con acciones de construcción, adecuación y/o dotación.</t>
  </si>
  <si>
    <t>Tejiendo Identidad- Fortaleciendo la Diversidad Étnica</t>
  </si>
  <si>
    <t>Concertar e implementar una (1) iniciativa de inversión local con los pueblos indígenas (aplica en todas las localidades con autoridades indígenas).</t>
  </si>
  <si>
    <t>Concertar e implementar una (1) iniciativa de inversión local con las comunidades negras, afrocolombianas y palenqueras (aplica en todas las localidades con autoridades NAP).</t>
  </si>
  <si>
    <t>Fontibón</t>
  </si>
  <si>
    <t>Fontibón camina hacia la promoción de la convivencia ciudadana</t>
  </si>
  <si>
    <t>Fortalecer y/o dotar 200 organizaciones comunitarias locales a través de capacidades para la resolución de conflictos y herramientas tecnológicas, logísticas, para promover acciones de corresponsabilidad en la gestión de la seguridad y convivencia.</t>
  </si>
  <si>
    <t>Implementar 8 acciones formativas diferenciales para la promoción de la convivencia ciudadana</t>
  </si>
  <si>
    <t>Implementar 8 iniciativas surgidas desde la participación local, en torno a la convivencia, la veeduría ciudadana, defensa de los derechos humanos y la participación de la ciudadanía.</t>
  </si>
  <si>
    <t>Fontibón camina contra la violencia de las mujeres y la prevención del feminicidio</t>
  </si>
  <si>
    <t>Vincular 4200 personas en acciones para la prevención del feminicidio y las violencias contra las mujeres en sus diferencias y diversidades con enfoque diferencial y de género en todos los ciclos de vida (primera infancia, infancia, juventud, adultez, y personas mayores)</t>
  </si>
  <si>
    <t>Fontibón avanza en seguridad</t>
  </si>
  <si>
    <t>Intervenir 1 equipamientos de seguridad y acceso a la justicia con acciones de fortalecimiento, operación, adecuación y/o dotación</t>
  </si>
  <si>
    <t>Fontibón camina hacia el acceso a la justicia</t>
  </si>
  <si>
    <t>Fortalecer 4 programas de abordaje de conflictividad escolar para la convivencia con enfoque restaurativo y poblacional.</t>
  </si>
  <si>
    <t>Fortalecer y/o dotar 40 actores comunitarios con herramientas y capacidades certificadas, para la implementación de un enfoque restaurativo para la justicia y la convivencia principalmente de jueces de paz y conciliadores en equidad activos</t>
  </si>
  <si>
    <t>Implementar 4 proyectos y/o iniciativas de justicia para el fortalecimiento de los mecanismos de justicia comunitaria local y la resolución efectiva de conflictividades de manera integral en el sistema de justicia.</t>
  </si>
  <si>
    <t>Beneficiar 200 ciudadanos con habilidades y capacidades certificadas, que permitan gestionar la convivencia constructivamente.</t>
  </si>
  <si>
    <t>Implementar 4 proyectos comunitarios en la localidad, para la apropiación del Código Nacional de Seguridad y Convivencia Ciudadana</t>
  </si>
  <si>
    <t>Implementar 8 acciones pedagógicas para la gestión de conflictividades y prevención de violencias, defensa y promoción de los derechos humanos y la participación ciudadana.</t>
  </si>
  <si>
    <t>Ejecutar 4 programas comunitarios con enfoque restaurativo para el cuidado del espacio público y del ambiente</t>
  </si>
  <si>
    <t>Fontibón camina con acuerdos para el uso y goce del espacio público</t>
  </si>
  <si>
    <t>Realizar 5 acuerdos para la organización, la recuperación, el cuidado, el embellecimiento, la sostenibilidad, el mejoramiento y el aprovechamiento económico y social del espacio público.</t>
  </si>
  <si>
    <t>Fontibón camina hacia la construcción y conservación del espacio público</t>
  </si>
  <si>
    <t>Intervenir 6200 metros cuadrados de elementos del sistema de espacio público peatonal con acciones de construcción y/o conservación.</t>
  </si>
  <si>
    <t>Fontibón camina hacia la cultura ciudadana en torno a la seguridad</t>
  </si>
  <si>
    <t>#1</t>
  </si>
  <si>
    <t>Número de estrategias implementadas de atención y prevención del hostigamiento escolar (Bullying) en la localidad.</t>
  </si>
  <si>
    <t>Implementar 4 estrategias de atención y prevención del hostigamiento escolar (Bullying) en la localidad</t>
  </si>
  <si>
    <t>Fontibón camina hacia la disminución de la pobreza</t>
  </si>
  <si>
    <t>Beneficiar 1280 jóvenes con transferencias condicionadas y acompañamiento psicosocial para la promoción al acceso y permanencia a oportunidades de formación, desarrollo de capacidades, empleabilidad y proyectos productivos.</t>
  </si>
  <si>
    <t xml:space="preserve">Atender 36000 personas con apoyos que contribuyan al ingreso mínimo garantizado. </t>
  </si>
  <si>
    <t>Beneficiar 1480 personas mayores con transferencias monetarias</t>
  </si>
  <si>
    <t>Fontibón camina hacia la erradicación del hambre</t>
  </si>
  <si>
    <t>Habilitar 100 cupos para la atención de población en inseguridad alimentaria y nutricional del Distrito Capital a través de comedores comunitarios.</t>
  </si>
  <si>
    <t>#2</t>
  </si>
  <si>
    <t>Número de niños y niñas de cero a cinco años, gestantes y lactantes de las diferentes modalidades de los hogares de bienestar familiar del ICBF de la localidad de Fontibón fortalecidos en el proceso nutricional anualmente.</t>
  </si>
  <si>
    <t>Fortalecer al proceso nutricional de 3000 niños y niñas de cero a cinco años, gestantes y lactantes de las diferentes modalidades de los hogares de bienestar familiar del ICBF de la localidad de Fontibón anualmente.</t>
  </si>
  <si>
    <t>Fontibón camina saludable y con bien-estar</t>
  </si>
  <si>
    <t>Vincular 600 personas con discapacidad, cuidadores y cuidadoras, en actividades complementarias en salud</t>
  </si>
  <si>
    <t>Vincular 1200 personas a las acciones desarrolladas desde los dispositivos de base comunitaria en respuesta al consumo de SPA</t>
  </si>
  <si>
    <t>Beneficiar 900 personas con discapacidad a través de Dispositivos de Asistencia Personal - Ayudas Técnicas (no incluidas en los Planes de Beneficios)</t>
  </si>
  <si>
    <t>Vincular 1000 personas a las acciones y estrategias para promover la salud sexual y reproductiva consciente en los diferentes ciclos de vida</t>
  </si>
  <si>
    <t>Beneficiar 1000 personas con acciones para la promoción de la salud mental</t>
  </si>
  <si>
    <t>Fontibón camina hacia la innovación pública y la Bogotaneidad</t>
  </si>
  <si>
    <t>Fortalecer 1 unidad de innovación publica y social a nivel local</t>
  </si>
  <si>
    <t>Desarrollar 4 acciones orientadas a la ciudadanía, en el marco de la estrategia "Bogotaneidad"</t>
  </si>
  <si>
    <t>Fontibón camina hacia el cuidado de la vida y de su gente</t>
  </si>
  <si>
    <t>Vincular 4000 personas en procesos para la prevención de violencias en el contexto familiar y/o violencia sexual en todos los ciclos de vida (primera infancia, infancia, juventud, adultez y personas mayores)</t>
  </si>
  <si>
    <t>Vincular 3100 personas cuidadoras a estrategias de cuidado en todos los ciclos de vida (primera infancia, infancia, juventud, adultez, y personas mayores)</t>
  </si>
  <si>
    <t>Vincular 4000 mujeres en sus diferencias y diversidades con enfoque diferencial para el ejercicio de sus derechos y el fortalecimiento de su autonomía económica en todos los ciclos de vida (primera infancia, infancia, juventud, adultez, y personas mayores)</t>
  </si>
  <si>
    <t>Fontibón camina hacia la Paz, la Memoria y la Reconciliación</t>
  </si>
  <si>
    <t>Realizar 4 procesos pedagógicos, artísticos, culturales, formativos o para el fortalecimiento de iniciativas ciudadanas para la apropiación social de la memoria, verdad, reparación integral a víctimas del conflicto armado, paz y reconciliación.</t>
  </si>
  <si>
    <t>Fontibón camina hacia el arte y la cultura</t>
  </si>
  <si>
    <t>Otorgar 140 estímulos de apoyo al sector artístico y cultural local</t>
  </si>
  <si>
    <t>Realizar 18 eventos de promoción, circulación y apropiación de actividades artísticas, culturales y patrimoniales que fomenten la cosmogonía y cosmovisión de Fontibón.</t>
  </si>
  <si>
    <t>Capacitar 2500 personas en los campos artísticos, interculturales, culturales, gastro turísticos y/o patrimoniales que fomenten la cosmogonía y cosmovisión de Fontibón</t>
  </si>
  <si>
    <t>Beneficiar 40 organizaciones artísticas, culturales y patrimoniales con elementos entregados.</t>
  </si>
  <si>
    <t>Fontibón camina hacia el deporte y la recreación</t>
  </si>
  <si>
    <t>Beneficiar 40 colectivos u organizaciones recreo deportivas inscritas en el banco que implementan iniciativas de carácter barrial con apoyos económicos</t>
  </si>
  <si>
    <t>Beneficiar 30000 personas en actividades recreo-deportivas comunitarias en todos los ciclos de vida (primera infancia, infancia, juventud, adultez y personas mayores)</t>
  </si>
  <si>
    <t xml:space="preserve">Capacitar y/o fortalecer 5000 personas en los campos deportivos o recreativos </t>
  </si>
  <si>
    <t>Beneficiar 4000 Personas con la entrega de dotaciones deportivas.</t>
  </si>
  <si>
    <t>Fontibón camina hacia la protección y el bienestar animal</t>
  </si>
  <si>
    <t>Vincular 1000 personas en acciones educativas en temas de protección y bienestar animal</t>
  </si>
  <si>
    <t>Atender 2000 animales en los programas de brigadas médicas, urgencias veterinarias y adopciones</t>
  </si>
  <si>
    <t>Esterilizar 7440 perros y gatos incluyendo los que están en condición de vulnerabilidad</t>
  </si>
  <si>
    <t>Fontibón camina hacia la educación de calidad</t>
  </si>
  <si>
    <t>Dotar 26 sedes educativas urbanas con recursos pedagógicos y/o tecnológicos para todos los niveles de educación.</t>
  </si>
  <si>
    <t>Beneficiar 250 estudiantes en programas de educación posmedia (niveles de formación técnico profesional, tecnólogo, profesional universitario y educación para el trabajo y desarrollo humano).</t>
  </si>
  <si>
    <t>Fontibón camina hacia el desarrollo empresarial, productivo, turístico y con empleo</t>
  </si>
  <si>
    <t>Realizar 4 acciones para fortalecer las capacidades y/o habilidades, técnicas y blandas de las personas de la localidad, con el fin de mejorar el acceso a oportunidades de empleo con un enfoque diferencial.</t>
  </si>
  <si>
    <t>Apoyar 200 Mipymes y/o emprendimientos orientados al fortalecimiento de las capacidades locales para la gestión y el desarrollo turístico y/o gastronómico</t>
  </si>
  <si>
    <t>Fontibón camina hacia las industrias culturales y creativas</t>
  </si>
  <si>
    <t>Financiar 70 proyectos del sector cultural y creativo local</t>
  </si>
  <si>
    <t>Fontibón camina hacia el fortalecimiento del tejido empresarial</t>
  </si>
  <si>
    <t>Apoyar 180 Mipymes, emprendimientos y/o actores de la economía informal, turística y/o gastronómica para el fortalecimiento del tejido empresarial local.</t>
  </si>
  <si>
    <t>Fontibón camina hacia la intervención de parques de la red de proximidad</t>
  </si>
  <si>
    <t>Intervenir 20 parques de la red de proximidad con acciones de mejoramiento, mantenimiento, adecuación y/o dotación de escenarios deportivos teniendo en cuenta nuevas tendencias y alternativas deportivas incluyentes.</t>
  </si>
  <si>
    <t>Fontibón camina hacia la protección del medio ambiente</t>
  </si>
  <si>
    <t>Implementar y/o fortalecer 12 procesos comunitarios de educación ambiental que promuevan la conservación de la biodiversidad y el agua.</t>
  </si>
  <si>
    <t>Implementar y/o fortalecer 25 huertas urbanas.</t>
  </si>
  <si>
    <t>Construir y/o mantener 360 m² de muros y techos verdes.</t>
  </si>
  <si>
    <t xml:space="preserve">Mantener 3000 m2 de jardinería </t>
  </si>
  <si>
    <t>Mantener 3700 árboles en zona urbana</t>
  </si>
  <si>
    <t>Capacitar 2800 personas en separación en la fuente y la gestión integral de residuos sólidos.</t>
  </si>
  <si>
    <t>Fontibón camina hacia la restauración ecológica</t>
  </si>
  <si>
    <t>Lograr y/o mantener 9 hectáreas en proceso de restauración ecológica.</t>
  </si>
  <si>
    <t>Fontibón camina hacia la construcción y conservación de la malla vial</t>
  </si>
  <si>
    <t>Intervenir 5,5 Kilómetros-carril de malla vial urbana (local y/o intermedia) con acciones de construcción y/o conservación</t>
  </si>
  <si>
    <t>Fontibón camina hacia la gestión del riesgo de desastres</t>
  </si>
  <si>
    <t>Realizar 4 acciones efectivas para el fortalecimiento de las capacidades locales y/o procesos comunitarios en torno a la gestión del riesgo y la respuesta a emergencias y desastres.</t>
  </si>
  <si>
    <t>Realizar 1 obras de mitigación y/u obras de mitigación existentes con mantenimiento para la reducción del riesgo y adaptación al cambio climático</t>
  </si>
  <si>
    <t>Fontibón camina hacia el mejoramiento de los equipamientos sociales</t>
  </si>
  <si>
    <t>Dotar 7 unidades operativas orientadas a la atención de la primera infancia (Jardines Infantiles, Bebetecas, Casas de Pensamiento Intercultural, Creciendo Juntos, Centros Amar, Centros Forjar)</t>
  </si>
  <si>
    <t xml:space="preserve">Dotar 2 unidades operativas de atención especializada (Centros Integrarte, Centros Crecer y Cadis) </t>
  </si>
  <si>
    <t>Dotar 1 unidad operativa orientada a la atención de jóvenes (casas de la juventud, centros forjar)</t>
  </si>
  <si>
    <t xml:space="preserve">Dotar 1 unidades operativas orientadas a la prestación de servicios sociales a la persona mayor </t>
  </si>
  <si>
    <t>Fontibón camina hacia el fortalecimiento institucional</t>
  </si>
  <si>
    <t>Intervenir y/o dotar 3 sedes administrativas locales y de la Junta Administradora Local</t>
  </si>
  <si>
    <t>#3</t>
  </si>
  <si>
    <t>Número de estudios, diseños y/o construcción de equipamientos realizados para servicios sociales dentro de la red de proximidad de la localidad.</t>
  </si>
  <si>
    <t>Realizar estudios, diseños y/o construcción de 1 equipamiento para servicios sociales dentro de la red de proximidad de la localidad</t>
  </si>
  <si>
    <t>Fontibón camina hacia una democracia participativa</t>
  </si>
  <si>
    <t>Fortalecer 200 organizaciones sociales e Instancias de participación ciudadana y las reconocidas por las comunidades étnicas.</t>
  </si>
  <si>
    <t>Capacitar 1000 personas a través de procesos de formación para la participación de manera virtual y presencial.</t>
  </si>
  <si>
    <t>Fortalecer 68 organizaciones comunales.</t>
  </si>
  <si>
    <t>Rehabilitar 9 salones comunales, casas de participación y espacios propios para las comunidades étnicas.</t>
  </si>
  <si>
    <t>Dotar 21 organizaciones comunales, instancias y casas de participación de la ciudadanía en general y de las comunidades étnicas.</t>
  </si>
  <si>
    <t>Fortalecer 18 medios comunitarios y alternativos.</t>
  </si>
  <si>
    <t>Fontibón camina hacia el mejoramiento de los equipamientos culturales</t>
  </si>
  <si>
    <t>Intervenir 2 equipamientos culturales con acciones de construcción, adecuación y/o dotación</t>
  </si>
  <si>
    <t>Fontibón camina hacia una democracia con enfoque diferencial étnico</t>
  </si>
  <si>
    <t>Concertar e implementar 4 iniciativas de inversión local de los pueblos indígenas de acuerdo con las necesidades propias de las comunidades, en aras de respetar su cosmovisión, usos y costumbres.</t>
  </si>
  <si>
    <t>Concertar e implementar 4 iniciativas de inversión local con las comunidades Negras, Afrocolombianas y Palenqueras de acuerdo con las necesidades propias de las comunidades, en aras de respetar su cosmovisión, usos y costumbres.</t>
  </si>
  <si>
    <t>Kennedy</t>
  </si>
  <si>
    <t>Kennedy Camina Segura</t>
  </si>
  <si>
    <t>Fortalecer 100 organizaciones comunitarias a través de capacidades para promover acciones de corresponsabilidad en la gestión de la seguridad y la convivencia.</t>
  </si>
  <si>
    <t>Implementar 40 iniciativas de convivencia con participación de la ciudadanía.</t>
  </si>
  <si>
    <t>Kennedy Hogares Seguros Familias Protegidas</t>
  </si>
  <si>
    <t>Vincular 9.900 personas en acciones para la prevención del feminicidio y la violencia contra la mujer.</t>
  </si>
  <si>
    <t>Kennedy en Alianza por la Seguridad</t>
  </si>
  <si>
    <t>Kennedy Camina Hacia la Convivencia</t>
  </si>
  <si>
    <t>Fortalecer 4 programas de abordaje de conflictividad escolar para la convivencia con enfoque restaurativo.</t>
  </si>
  <si>
    <t>Fortalecer 200 actores comunitarios con herramientas y capacidades para la implementación de un enfoque restaurativo para la justicia y la convivencia.</t>
  </si>
  <si>
    <t>Implementar 8 proyectos de justicia local para la resolución efectiva de conflictividades de manera integral en el sistema de justicia.</t>
  </si>
  <si>
    <t>Beneficiar 600 ciudadanos con habilidades y capacidades para gestionar la convivencia constructivamente.</t>
  </si>
  <si>
    <t>Implementar 10 proyectos comunitarios en la localidad, para la apropiación del Código Nacional de Seguridad y Convivencia Ciudadana.</t>
  </si>
  <si>
    <t>Kennedy Espacios Públicos Seguros</t>
  </si>
  <si>
    <t>Realizar 12 acuerdos para la organización, la recuperación, el cuidado, el embellecimiento, la sostenibilidad, el mejoramiento y el aprovechamiento económico del espacio público.</t>
  </si>
  <si>
    <t>Kennedy Infraestructura para el Futuro</t>
  </si>
  <si>
    <t>Kennedy Segura y en Paz</t>
  </si>
  <si>
    <t>Kennedy Ingreso con Propósito</t>
  </si>
  <si>
    <t>Beneficiar 2.380 jóvenes con transferencias condicionadas y acompañamiento psicosocial para la promoción al acceso y permanencia a oportunidades de formación y empleabilidad.</t>
  </si>
  <si>
    <t>Atender 24.700 personas con apoyos que contribuyan al ingreso mínimo garantizado.</t>
  </si>
  <si>
    <t>Beneficiar 5.826 personas mayores con apoyo económico tipo C.</t>
  </si>
  <si>
    <t>Kennedy Respira Bienestar</t>
  </si>
  <si>
    <t>Vincular 1.400 personas con discapacidad, cuidadores y cuidadoras, en actividades complementarias en salud.</t>
  </si>
  <si>
    <t>Vincular 1.400 personas a las acciones desarrolladas desde los dispositivos de base comunitaria en respuesta al consumo de SPA.</t>
  </si>
  <si>
    <t>Beneficiar 1.000 personas con discapacidad a través de Dispositivos de Asistencia Personal - Ayudas Técnicas (no incluidas en los Planes de Beneficios).</t>
  </si>
  <si>
    <t>Vincular 1.400 personas a las acciones y estrategias para promover la salud sexual y reproductiva consciente en los diferentes ciclos de vida.</t>
  </si>
  <si>
    <t>Beneficiar 1.500 personas con acciones para la promoción y atención de la salud mental.</t>
  </si>
  <si>
    <t>Bogotá se Vive en Kennedy</t>
  </si>
  <si>
    <t>Desarrollar 4 acciones orientadas a la ciudadanía, en el marco de la estrategia "Bogotaneidad".</t>
  </si>
  <si>
    <t>Fortalecer 1 unidades de innovación publica y social a nivel local.</t>
  </si>
  <si>
    <t>Kennedy Mujeres sin Barreras</t>
  </si>
  <si>
    <t>Vincular 20.000 personas en procesos para la prevención de violencias en el contexto familiar y/o violencia sexual.</t>
  </si>
  <si>
    <t>Vincular 6.200 mujeres cuidadoras a estrategias de cuidado.</t>
  </si>
  <si>
    <t>Vincular 7.500 mujeres para el ejercicio de derechos y el fortalecimiento de su autonomía económica.</t>
  </si>
  <si>
    <t>Kennedy Caminos de Reconciliación</t>
  </si>
  <si>
    <t>Realizar 24 acciones de construcción de paz que contribuyan al tejido social, la integración local, la sostenibilidad económica y/o desarrollo territorial para la reconciliación.</t>
  </si>
  <si>
    <t>Realizar 4 procesos de fortalecimiento de habilidades y capacidades de la población víctima del conflicto armado o excombatientes para promover su participación en los diferentes escenarios.</t>
  </si>
  <si>
    <t>Kennedy Proyecta Talento</t>
  </si>
  <si>
    <t>Otorgar 140 estímulos de apoyo al sector artístico y cultural.</t>
  </si>
  <si>
    <t>Realizar 60 eventos de promoción, circulación y apropiación de actividades artísticas, culturales y patrimoniales.</t>
  </si>
  <si>
    <t>Kennedy Fuerza Local Pasión por el Deporte</t>
  </si>
  <si>
    <t>Beneficiar 280 colectivos u organizaciones recreo deportivas inscritas en el Banco que implementan iniciativas de carácter barrial con apoyos económicos.</t>
  </si>
  <si>
    <t>Beneficiar 20.000 personas en actividades recreo- deportivas comunitarias.</t>
  </si>
  <si>
    <t>Capacitar 10.000 personas en los campos deportivos o recreativos.</t>
  </si>
  <si>
    <t>Beneficiar 900 Personas con la entrega de dotaciones deportivas.</t>
  </si>
  <si>
    <t>Kennedy Guardianes del Bienestar Animal</t>
  </si>
  <si>
    <t>Vincular 5.000 personas en acciones educativas en temas de protección y bienestar animal.</t>
  </si>
  <si>
    <t>Atender 54.000 animales en los programas de brigadas médicas, urgencias veterinarias y adopciones.</t>
  </si>
  <si>
    <t>Esterilizar 30.000 perros y gatos incluyendo los que están en condición de vulnerabilidad.</t>
  </si>
  <si>
    <t>Kennedy Germinando Futuros</t>
  </si>
  <si>
    <t>Dotar 74 sedes educativas urbanas y rurales con recursos pedagógicos y/o tecnológicos.</t>
  </si>
  <si>
    <t>Beneficiar 700 estudiantes con apoyo de sostenimiento para la permanencia en la educación posmedia (niveles de formación técnico profesional, tecnólogo, profesional universitario y educación para el trabajo y desarrollo</t>
  </si>
  <si>
    <t>Beneficiar 700 estudiantes en programas de educación posmedia (niveles de formación técnico profesional, tecnólogo, profesional universitario y educación para el trabajo y desarrollo humano).</t>
  </si>
  <si>
    <t>Kennedy Destino de Oportunidades</t>
  </si>
  <si>
    <t>Realizar 20 acciones para fortalecer las capacidades y/o habilidades, técnicas y blandas de las personas de la localidad, con el fin de mejorar el acceso a oportunidades de empleo.</t>
  </si>
  <si>
    <t>Apoyar 200 Mipymes y/o emprendimientos orientados al fortalecimiento de las capacidades locales para la gestión y el desarrollo turístico.</t>
  </si>
  <si>
    <t>Kennedy Impulso Creativo</t>
  </si>
  <si>
    <t>Financiar 140 proyectos del sector cultural y creativo.</t>
  </si>
  <si>
    <t>Kennedy Territorio de Progreso</t>
  </si>
  <si>
    <t>Apoyar 1000 Mipymes, emprendimientos y/o actores de la economía informal para el fortalecimiento del tejido empresarial local.</t>
  </si>
  <si>
    <t>Kennedy mi Parque mi Espacio</t>
  </si>
  <si>
    <t>Construir 1000 m2 de Parques de la red de proximidad (la construcción incluye su dotación).</t>
  </si>
  <si>
    <t>Intervenir 32 parques de la red de proximidad con acciones de mejoramiento, mantenimiento y/o dotación.</t>
  </si>
  <si>
    <t>Kennedy Ecomanos en Acción</t>
  </si>
  <si>
    <t>Implementar 40 procesos comunitarios de educación ambiental que promueven la conservación de la biodiversidad y el agua.</t>
  </si>
  <si>
    <t>Implementar 240 huertas urbanas.</t>
  </si>
  <si>
    <t>Mantener 2.000 m2 de jardinería.</t>
  </si>
  <si>
    <t>Mantener 2.160 árboles en zona urbana.</t>
  </si>
  <si>
    <t>Capacitar 7.200 personas en separación en la fuente y reciclaje.</t>
  </si>
  <si>
    <t>Kennedy Respira Verde</t>
  </si>
  <si>
    <t>Realizar acciones de conservación en 4 hectáreas de la Estructura Ecológica Principal.</t>
  </si>
  <si>
    <t>Kennedy Crecimiento y Conexión</t>
  </si>
  <si>
    <t>Intervenir 22 Kilómetros-carril de malla vial urbana (local y/o intermedia) con acciones de construcción y/o conservación.</t>
  </si>
  <si>
    <t>Kennedy Juntos Nos Preparamos Para el Cambio</t>
  </si>
  <si>
    <t>Realizar 8 acciones efectivas para el fortalecimiento de las capacidades locales en torno a la gestión del riesgo.</t>
  </si>
  <si>
    <t>Kennedy Espacios de Buen Trato</t>
  </si>
  <si>
    <t>Dotar y/o acondicionar 36 unidades operativas orientadas a la atención de la primera infancia (Jardines Infantiles, Casas de Pensamiento Intercultural, Modalidad Espacios Rurales, Crecemos en la Ruralidad, Creciendo Juntos, Centros Amar, Centros Forjar).</t>
  </si>
  <si>
    <t>Dotar y/o acondicionar 2 unidades operativas de atención especializada (Centros Integrarte, Centros Crecer y Cadis).</t>
  </si>
  <si>
    <t>Dotar y/o acondicionar 6 Centros de Desarrollo Comunitarios para la prestación de servicios sociales dirigidas al desarrollo de capacidades y generación de oportunidades.</t>
  </si>
  <si>
    <t xml:space="preserve">Unidades operativas para la prestación de servicios sociales y estrategias dirigidas a personas de los sectores sociales LGBTI dotadas y/o acondicionadas </t>
  </si>
  <si>
    <t>Dotar y/o acondicionar 1 casa LGBTI para la prestación de servicios sociales y estrategias dirigidas a personas de los sectores sociales LGBTI.</t>
  </si>
  <si>
    <t>Kennedy Transparente y Eficiente</t>
  </si>
  <si>
    <t>Kennedy en Línea</t>
  </si>
  <si>
    <t>Operativizar 4 Centros de Acceso Comunitario en zonas rurales y/o apartadas y/o urbanas, con énfasis en Servicios TIC´s generados.</t>
  </si>
  <si>
    <t>Operativizar 4 Centros de Acceso Comunitario en zonas rurales y/o apartadas y/o urbanas, con énfasis en procesos de formación y desarrollo de competencias digitales.</t>
  </si>
  <si>
    <t>Voces De Kennedy</t>
  </si>
  <si>
    <t>Fortalecer 240 Organizaciones sociales e Instancias de participación ciudadana.</t>
  </si>
  <si>
    <t>Capacitar 3200 personas a través de procesos de formación para la participación de manera virtual y presencial.</t>
  </si>
  <si>
    <t>Fortalecer 150 organizaciones comunales.</t>
  </si>
  <si>
    <t>Kennedy Espacio que Inspira</t>
  </si>
  <si>
    <t>Kennedy Trazos de Identidad</t>
  </si>
  <si>
    <t>Concertar e implementar una (1) iniciativa de inversión local con las comunidades raizales (aplica en todas las localidades con autoridades raizales).</t>
  </si>
  <si>
    <t>Iniciativa de inversión local concertada e implementada con el pueblo rom gitano</t>
  </si>
  <si>
    <t>Concertar e implementar una (1) iniciativa de inversión local con el pueblo Rrom (aplica en todas las localidades con autoridades gitanas).</t>
  </si>
  <si>
    <t>INICIATIVAS ROM</t>
  </si>
  <si>
    <t>Sumapaz</t>
  </si>
  <si>
    <t>Por una mejor convivencia en Sumapaz</t>
  </si>
  <si>
    <t>Implementar 16 acciones formativas diferenciales para la promoción de la convivencia ciudadana</t>
  </si>
  <si>
    <t>Implementar 16 iniciativas de convivencia con participación de la ciudadanía</t>
  </si>
  <si>
    <t>Por una vida libre de violencias para las mujeres de Sumapaz</t>
  </si>
  <si>
    <t>Vincular 1200 personas en acciones para la prevención del feminicidio y la violencia contra la mujer.</t>
  </si>
  <si>
    <t>Fortaleciendo la justicia en Sumapaz</t>
  </si>
  <si>
    <t>Fortalecer 8 programas de abordaje de conflictividad escolar para la convivencia con enfoque restaurativo</t>
  </si>
  <si>
    <t>Fortalecer 80 actores comunitarios con herramientas y capacidades para la implementación de un enfoque restaurativo para la justicia y la convivencia</t>
  </si>
  <si>
    <t>Beneficiar 100 ciudadanos con habilidades y capacidades para gestionar la convivencia constructivamente</t>
  </si>
  <si>
    <t>Implementar 16 acciones pedagógicas para la gestión de conflictividades y prevención de violencias</t>
  </si>
  <si>
    <t>Por un mejor espacio público en Sumapaz</t>
  </si>
  <si>
    <t>Intervenir 13250 metros cuadrados de elementos del sistema de espacio público peatonal con acciones de construcción y/o conservación.</t>
  </si>
  <si>
    <t>Cuidado y protección para la población Vulnerable de Sumapaz</t>
  </si>
  <si>
    <t xml:space="preserve">Atender 800 personas con apoyos que contribuyan al ingreso mínimo garantizado. </t>
  </si>
  <si>
    <t>Beneficiar 305 personas mayores con transferencias monetarias</t>
  </si>
  <si>
    <t>Acciones para el cuidado de la salud y el bienestar de las y los Sumapaceños</t>
  </si>
  <si>
    <t>Vincular 200 personas con discapacidad, cuidadores y cuidadoras, en actividades complementarias en salud</t>
  </si>
  <si>
    <t>Beneficiar 180 personas con discapacidad a través de Dispositivos de Asistencia Personal - Ayudas Técnicas (no incluidas en los Planes de Beneficios)</t>
  </si>
  <si>
    <t>Vincular 400 personas a las acciones y estrategias para promover la salud sexual y reproductiva consciente en los diferentes ciclos de vida</t>
  </si>
  <si>
    <t>Número de personas vinculadas en las acciones complementarias en salud física, nutricional y oral, a través del Circuito del Cuidado</t>
  </si>
  <si>
    <t>Acciones complementarias en salud física y nutricional</t>
  </si>
  <si>
    <t>Vincular 1000 personas en acciones complementarias en salud física, nutricional y oral, a través del Circuito del Cuidado</t>
  </si>
  <si>
    <t>SALUD FÍSICA Y NUTRICIONAL</t>
  </si>
  <si>
    <t>Beneficiar 600 personas con acciones para la promoción y atención de la salud mental</t>
  </si>
  <si>
    <t>Bogotá también es rural</t>
  </si>
  <si>
    <t>Fortalecer 4 unidades de innovación pública y  social a nivel local</t>
  </si>
  <si>
    <t>Bienestar para las Mujeres de Sumapaz</t>
  </si>
  <si>
    <t xml:space="preserve">Vincular 600 personas en procesos para la prevención de violencias en el contexto familiar y/o violencia sexual   </t>
  </si>
  <si>
    <t>Vincular 600 mujeres cuidadoras a estrategias de cuidado.</t>
  </si>
  <si>
    <t>Vincular 2800 mujeres para el ejercicio de derechos y el fortalecimiento de su autonomía económica</t>
  </si>
  <si>
    <t>Atención a víctimas en Sumapaz</t>
  </si>
  <si>
    <t>Acciones para la promoción de la cultura, tradición y costumbres sumapaceñas</t>
  </si>
  <si>
    <t>Realizar 12 eventos de promoción, circulación y apropiación de actividades artísticas, culturales y patrimoniales.</t>
  </si>
  <si>
    <t>Capacitar 600 personas en los campos artísticos, interculturales, culturales y/o patrimoniales.</t>
  </si>
  <si>
    <t>Beneficiar 32 organizaciones artísticas, culturales y patrimoniales con elementos entregados.</t>
  </si>
  <si>
    <t>Recreación y Deporte para Sumapaz</t>
  </si>
  <si>
    <t>Beneficiar 40 colectivos u organizaciones recreo deportivas  inscritas en el Banco que implementan iniciativas de carácter barrial con apoyos económicos</t>
  </si>
  <si>
    <t>Beneficiar  1200 personas en actividades recreo-deportivas comunitarias.</t>
  </si>
  <si>
    <t xml:space="preserve">Capacitar 1000 personas en los campos deportivos o recreativos </t>
  </si>
  <si>
    <t>Beneficiar 1000 Personas con la entrega de dotaciones deportivas.</t>
  </si>
  <si>
    <t>Sumapaz proteje su fauna</t>
  </si>
  <si>
    <t>Vincular 600 personas en acciones educativas en temas de protección y bienestar animal</t>
  </si>
  <si>
    <t>Atender 1000 animales en los programas de brigadas médicas, urgencias veterinarias y adopciones</t>
  </si>
  <si>
    <t>Una mejor educación para Sumapaz</t>
  </si>
  <si>
    <t>Dotar 18 sedes educativas urbanas y rurales con recursos pedagógicos y/o tecnológicos</t>
  </si>
  <si>
    <t>Beneficiar 160 estudiantes en programas de educación posmedia (niveles de formación técnico profesional, tecnólogo, profesional universitario y educación para el trabajo y desarrollo humano).</t>
  </si>
  <si>
    <t>Beneficiar 160 estudiantes con apoyo de sostenimiento para la permanencia en la educación posmedia (niveles de formación técnico profesional, tecnólogo, profesional universitario y educación para el trabajo y desarrollo humano).</t>
  </si>
  <si>
    <t>Proyectos para el desarrollo integral de la primera infancia y la relación escuela, familia y comunidad.</t>
  </si>
  <si>
    <t>Procesos complementarios de educación a las personas para el cierre de brechas de la ruralidad</t>
  </si>
  <si>
    <t>Implementar 8 Proyectos para el desarrollo integral de la primera infancia y la relación escuela, familia y comunidad.</t>
  </si>
  <si>
    <t>DESARROLLO INTEGRAL</t>
  </si>
  <si>
    <t>Fortalecimiento de capacidades y habilidades para el trabajo</t>
  </si>
  <si>
    <t>Acciones para fortalecer las industrias culturales y creativas</t>
  </si>
  <si>
    <t>Financiar 20 proyectos del sector cultural y creativo.</t>
  </si>
  <si>
    <t>Somos Sumapaz: Emprendiendo de manera sostenible en el territorio</t>
  </si>
  <si>
    <t>Vincular 600 hogares y/o unidades productivas a procesos productivos y de comercialización en el sector rural.</t>
  </si>
  <si>
    <t>Apoyar 120 Mipymes, emprendimientos y/o actores de la economía informal para el fortalecimiento del tejido empresarial local.</t>
  </si>
  <si>
    <t>Legalización y titulación de predios en Sumapaz</t>
  </si>
  <si>
    <t>Gestionar la titulación o legalización de 150 predios.</t>
  </si>
  <si>
    <t>Mejores parques para Sumapaz</t>
  </si>
  <si>
    <t>Construir 4000 m2 de Parques de la red de proximidad (la construcción incluye su dotación).</t>
  </si>
  <si>
    <t xml:space="preserve">Intervenir 1 Parques  de la red de proximidad con acciones de mejoramiento, mantenimiento y/o dotación. </t>
  </si>
  <si>
    <t>Asistencia técnica agropecuaria y educación ambiental en la localidad de Sumapaz</t>
  </si>
  <si>
    <t>Implementar 4 procesos comunitarios de educación ambiental que promueven la conservación de la biodiversidad y el agua</t>
  </si>
  <si>
    <t xml:space="preserve">Implementar 100 huertas rurales </t>
  </si>
  <si>
    <t>Capacitar 500 personas en separación en la fuente y reciclaje.</t>
  </si>
  <si>
    <t>Apoyar 500 predios rurales con buenas prácticas agropecuarias y ambientales que fortalezcan la protección a coberturas vegetales y recurso hídrico</t>
  </si>
  <si>
    <t>Restauración ecológica urbana y/o rural</t>
  </si>
  <si>
    <t>Lograr 16 hectáreas en proceso de restauración ecológica</t>
  </si>
  <si>
    <t>Realizar acciones de conservación en 8 hectáreas de la  Estructura Ecológica Principal</t>
  </si>
  <si>
    <t>Movilidad para Sumapaz</t>
  </si>
  <si>
    <t>Intervenir 40 Kilómetros-carril de malla vial rural con acciones de construcción y/o conservación</t>
  </si>
  <si>
    <t>Realizar 12 acciones efectivas para el fortalecimiento de las capacidades locales en torno a la gestión del riesgo</t>
  </si>
  <si>
    <t>Realizar 40 obras de mitigación y/u obras de mitigación existentes con mantenimiento</t>
  </si>
  <si>
    <t>Acueductos veredales, saneamiento básico y energías alternativas</t>
  </si>
  <si>
    <t>Fortalecer 4 acueductos veredales con asistencia, intervenir técnica u organizativa</t>
  </si>
  <si>
    <t>Acciones con energías alternativas para el área rural realizadas.</t>
  </si>
  <si>
    <t>Energias alternativas</t>
  </si>
  <si>
    <t>Realizar 160 acciones  con energías alternativas para el área rural.</t>
  </si>
  <si>
    <t>ENERGÍAS ALTERNATIVAS</t>
  </si>
  <si>
    <t>Atención a la primera Infancia y la persona mayor en Sumapaz</t>
  </si>
  <si>
    <t>Dotar y/o acondicionar 3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</si>
  <si>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orientadas a la prestación de servicios a la persona mayor </t>
  </si>
  <si>
    <t>Mejoramiento de vivienda para la comunidad de Sumapaz</t>
  </si>
  <si>
    <t>Sedes administrativas locales terminadas.</t>
  </si>
  <si>
    <t>Fortalecimiento Institucional y sedes administrativas</t>
  </si>
  <si>
    <t>Terminar 1 sede administrativa local</t>
  </si>
  <si>
    <t xml:space="preserve">TERMINACIÓN </t>
  </si>
  <si>
    <t>Fortaleciendo la Conectividad en Sumapaz</t>
  </si>
  <si>
    <t>Operativizar 17 Centros de Acceso Comunitario en zonas rurales y/o apartadas y/o urbanas, con énfasis en Servicios TIC´s generados.</t>
  </si>
  <si>
    <t>Participación incidente en Sumapaz</t>
  </si>
  <si>
    <t>Fortalecer 40 Organizaciones sociales e Instancias de participación ciudadana.</t>
  </si>
  <si>
    <t>Capacitar 240 personas a través de procesos de formación para la participación de manera virtual y presencial.</t>
  </si>
  <si>
    <t>Fortalecer 27 organizaciones comunales.</t>
  </si>
  <si>
    <t>Rehabilitar  4 salones comunales y/o casas de participación.</t>
  </si>
  <si>
    <t>Dotar 20 organizaciones comunales</t>
  </si>
  <si>
    <t>Construir 4 sedes de salones comunales y/o casas de participación.</t>
  </si>
  <si>
    <t>Construcción e Intervención de equipamentos culturales</t>
  </si>
  <si>
    <t>Barrios Unidos</t>
  </si>
  <si>
    <t>Unidos en caminos de corresponsabilidad</t>
  </si>
  <si>
    <t xml:space="preserve">Fortalecer 80 organizaciones comunitarias a través de capacidades para promover acciones de corresponsabilidad en la gestión de la seguridad y la convivencia  </t>
  </si>
  <si>
    <t>Implementar 4 iniciativas de convivencia con participación de la ciudadanía</t>
  </si>
  <si>
    <t>Conciencia pública para defender la vida de todas​</t>
  </si>
  <si>
    <t>Vincular 3000 personas en acciones para la prevención del feminicidio y las violencias contra la mujer.</t>
  </si>
  <si>
    <t>Recursos estratégicos para organismos de seguridad</t>
  </si>
  <si>
    <t>Fortaleciendo vínculos para la justicia y la sana convivencia</t>
  </si>
  <si>
    <t>Beneficiar 16 actores comunitarios con herramientas y capacidades para la implementación de un enfoque restaurativo para la justicia y la convivencia</t>
  </si>
  <si>
    <t>Mejor Espacio público para la cohesión social</t>
  </si>
  <si>
    <t>Conservación activa, cuidado y mejora de espacios urbanos</t>
  </si>
  <si>
    <t>Intervenir 4.000 metros cuadrados de elementos del sistema de espacio público peatonal con acciones de construcción y/o conservación</t>
  </si>
  <si>
    <t>Fortaleciendo tejido social, estrategias comunitarias de seguridad</t>
  </si>
  <si>
    <t>Oportunidades y apoyo para el bienestar común</t>
  </si>
  <si>
    <t>Beneficiar 800 jóvenes con transferencias condicionadas y  acompañamiento psicosocial para la promoción al acceso y permanencia a oportunidades de formación y empleabilidad</t>
  </si>
  <si>
    <t xml:space="preserve">Atender 10000 personas con apoyos que contribuyan al ingreso mínimo garantizado. </t>
  </si>
  <si>
    <t>Beneficiar 1050 personas mayores con transferencias monetarias</t>
  </si>
  <si>
    <t>Cuidado alimentario para población en riesgo</t>
  </si>
  <si>
    <t>Habilitar 250  cupos para la atención de población en inseguridad alimentaria y nutricional del Distrio Capital, a través de comedores comunitarios</t>
  </si>
  <si>
    <t>Salud, cuidado y bienestar en Comunidad</t>
  </si>
  <si>
    <t>Vincular 400 personas con discapacidad, cuidadores y cuidadoras, en actividades complementarias en salud</t>
  </si>
  <si>
    <t>Vincular 600 personas a las acciones desarrolladas desde los dispositivos de base comunitaria en respuesta al consumo de SPA</t>
  </si>
  <si>
    <t>Beneficiar 400 personas con discapacidad a través de Dispositivos de Asistencia Personal - Ayudas Técnicas (no incluidas en los Planes de Beneficios)</t>
  </si>
  <si>
    <t>Vincular 600 personas a las acciones y estrategias para promover la salud sexual y reproductiva consciente en los diferentes ciclos de vida</t>
  </si>
  <si>
    <t>Una nueva identidad bogotana</t>
  </si>
  <si>
    <t>Desarrollar 1 accion orientada a la ciudadanía, en el marco de la estrategia "Bogotaneidad</t>
  </si>
  <si>
    <t>Resistencias femeninas, transformando familias</t>
  </si>
  <si>
    <t xml:space="preserve">Vincular 3200 personas en procesos para la prevención de violencias en el contexto familiar y/o violencia sexual   </t>
  </si>
  <si>
    <t>Vincular 2000 mujeres cuidadoras a estrategias de cuidado.</t>
  </si>
  <si>
    <t>Vincular 1200 mujeres para el ejercicio de derechos y el fortalecimiento de su autonomía económica</t>
  </si>
  <si>
    <t>Voces de las víctimas, ecos de justicia</t>
  </si>
  <si>
    <t>Unidos por las voces, arte y patrimonio</t>
  </si>
  <si>
    <t>Otorgar 40 estímulos de apoyo al sector artístico y cultural.</t>
  </si>
  <si>
    <t>Víncular 1000 personas en los campos artísticos, interculturales, culturales y/o patrimoniales.</t>
  </si>
  <si>
    <t>Hábitos de diversión y movimiento para el bienestar</t>
  </si>
  <si>
    <t>Vincular  5000 personas en actividades recreo-deportivas comunitarias.</t>
  </si>
  <si>
    <t xml:space="preserve">Capacitar 1200 personas en los campos deportivos o recreativos </t>
  </si>
  <si>
    <t>Beneficiar 1200 Personas con la entrega de dotaciones deportivas.</t>
  </si>
  <si>
    <t xml:space="preserve"> Bienestar animal respeto y protección a otras formas de vida</t>
  </si>
  <si>
    <t>Esterilizar 1000 perros y gatos incluyendo los que está en condición de vulnerabilidad</t>
  </si>
  <si>
    <t>Recursos para la educación integral</t>
  </si>
  <si>
    <t>Dotar 9 sedes educativas urbanas y rurales con recursos pedagógicos y/o tecnológicos</t>
  </si>
  <si>
    <t>Beneficiar 200 estudiantes con apoyo de sostenimiento para la permanencia en la educación posmedia (niveles de formación técnico profesional, tecnólogo, profesional universitario y educación para el trabajo y desarrollo humano).</t>
  </si>
  <si>
    <t>Beneficiar 150 estudiantes en programas de educación posmedia (niveles de formación técnico profesional, tecnólogo, profesional universitario y educación para el trabajo y desarrollo humano).</t>
  </si>
  <si>
    <t>Reactivando talentos fortalecemos  comunidades</t>
  </si>
  <si>
    <t xml:space="preserve">Apoyar 80 Mipymes y/o emprendimientos orientados al fortalecimiento de las capacidades locales para la gestión y el desarrollo turístico </t>
  </si>
  <si>
    <t>Ecosistema creativo, potenciando iniciativas culturales</t>
  </si>
  <si>
    <t>Financiar 40 proyectos del sector cultural y creativo.</t>
  </si>
  <si>
    <t>Recursos para la productividad en el desarrollo local</t>
  </si>
  <si>
    <t>Apoyar 200 Mipymes y/o emprendimientos y/o actores de la economia informal para el fortalecimiento del tejido empresarial local</t>
  </si>
  <si>
    <t>Parques inclusivos, acceso al derecho de ciudad</t>
  </si>
  <si>
    <t xml:space="preserve">Intervenir 10 Parques  de la red de proximidad con acciones de mejoramiento, mantenimiento y/o dotación. </t>
  </si>
  <si>
    <t>Comunidades activas en  defensa de lo vital</t>
  </si>
  <si>
    <t>Implementar 20 procesos comunitarios de educación ambiental que promueven la conservación de la biodiversidad y el agua</t>
  </si>
  <si>
    <t>Mantener 3000 árboles en zona urbana</t>
  </si>
  <si>
    <t>Capacitar 1500 personas en separación en la fuente y reciclaje.</t>
  </si>
  <si>
    <t>Mejoramiento integral de infraestructura vial urbana</t>
  </si>
  <si>
    <t>Mitigación del riesgo, un enfoque integral local</t>
  </si>
  <si>
    <t>Realizar 2 acciones efectivas para el fortalecimiento de las capacidades locales en torno a la gestión del riesgo</t>
  </si>
  <si>
    <t>Condiciones favorables para el cuidado comunitario</t>
  </si>
  <si>
    <t>Dotar y/o acondicionar 1 unidad operativa orientadas a la prestación de servicios a la persona mayor</t>
  </si>
  <si>
    <t xml:space="preserve">Optimización de recursos para la eficiencia administrativa </t>
  </si>
  <si>
    <t>Habilidades digitales para conectar</t>
  </si>
  <si>
    <t>Operativizar 1 Centro de Acceso Comunitario en zonas rurales y/o apartadas y/o urbanas, con énfasis en procesos de formación y desarrollo de competencias digitales.</t>
  </si>
  <si>
    <t>Participación activa, fortaleciendo vínculos sociales</t>
  </si>
  <si>
    <t>Fortalecer 60 Organizaciones sociales e Instancias de participación ciudadana.</t>
  </si>
  <si>
    <t>Víncular 800 personas a través de procesos de formación para la participación de manera virtual y presencial.</t>
  </si>
  <si>
    <t>Fortalecer 20 organizaciones comunales.</t>
  </si>
  <si>
    <t>Cultura en acción, transformando espacios comunes</t>
  </si>
  <si>
    <t>Intervenir 1 equipamiento cultural con acciones de construcción, adecuación y/o dotación</t>
  </si>
  <si>
    <t>Cultivando identidades, inversión para pueblos originarios</t>
  </si>
  <si>
    <t>Suba</t>
  </si>
  <si>
    <t>Veci, SubaSe al plan de cuidarnos entre todos</t>
  </si>
  <si>
    <t xml:space="preserve">Fortalecer 100 organizaciones comunitarias a través de capacidades para promover acciones de corresponsabilidad en la gestión de la seguridad y la convivencia  </t>
  </si>
  <si>
    <t>Suba Segura, Protectora y Corresponsable: Empoderamiento y Prevención
para una Vida Libre de Violencias de Género</t>
  </si>
  <si>
    <t>Vincular 8000 personas en acciones para la prevención del feminicidio y la violencia contra la mujer</t>
  </si>
  <si>
    <t>Suba Segura y fortalecida</t>
  </si>
  <si>
    <t>Intervenir 2 equipamientos de seguridad y acceso a la justicia con acciones de fortalecimiento, operación, adecuación y/o dotación</t>
  </si>
  <si>
    <t>Vecinos en encuentro, creando espacios de convivencia y reconciliación</t>
  </si>
  <si>
    <t>Fortalecer 30 programas de abordaje de conflictividad escolar para la convivencia con enfoque restaurativo</t>
  </si>
  <si>
    <t>Fortalecer 100 actores comunitarios con herramientas y capacidades para la implementación de un enfoque restaurativo para la justicia y la convivencia</t>
  </si>
  <si>
    <t>Implementar 4 proyectos de justicia local para la resolución efectiva de conflictividades de manera integral en el sistema de justicia</t>
  </si>
  <si>
    <t>Beneficiar 600 ciudadanos con habilidades y capacidades para gestionar la convivencia constructivamente</t>
  </si>
  <si>
    <t>Implementar 4 acciones pedagógicas para la gestión de conflictividades y prevención de violencias</t>
  </si>
  <si>
    <t>Ejecutar 4 programas comunitarios con enfoque restaurativo para el cuidado del espacio público y del medio ambiente</t>
  </si>
  <si>
    <t>Un mejor espacio público para los vecis de Suba</t>
  </si>
  <si>
    <t>Realizar 4 acuerdos para la organización, la recuperación, el cuidado, el embellecimiento, la sostenibilidad, el mejoramiento y el aprovechamiento económico del espacio público.</t>
  </si>
  <si>
    <t>Espacios públicos nuevos, renovados y más asequibles</t>
  </si>
  <si>
    <t>Intervenir 13000 metros cuadrados de elementos del sistema de espacio público peatonal con acciones de construcción y/o conservación.</t>
  </si>
  <si>
    <t>Gestores del Cambio y el cuidado del espacio publico</t>
  </si>
  <si>
    <t>Implementar 4 estrategias de seguridad y convivencia a través de gestores locales que permitan el uso y disfrute del espacio público</t>
  </si>
  <si>
    <t>Apoyo y oportunidades para una vida digna</t>
  </si>
  <si>
    <t>Beneficiar 2500 jóvenes con transferencias condicionadas y  acompañamiento psicosocial para la promoción al acceso y permanencia a oportunidades de formación y empleabilidad</t>
  </si>
  <si>
    <t xml:space="preserve">Atender 9500 personas con apoyos que contribuyan al ingreso mínimo garantizado. </t>
  </si>
  <si>
    <t>Beneficiar 6630 personas mayores con transferencias monetarias</t>
  </si>
  <si>
    <t>Alimentación saludable en Suba</t>
  </si>
  <si>
    <t>Habilitar 1800 cupos para la atención de población en inseguridad alimentaria y nutricional del Distrito Capital, a través de comedores comunitarios.</t>
  </si>
  <si>
    <t>Salud Integral para Suba</t>
  </si>
  <si>
    <t>Vincular 1500 personas con discapacidad, cuidadores y cuidadoras, en actividades complementarias en salud.</t>
  </si>
  <si>
    <t>Vincular 700 personas a las acciones desarrolladas desde los dispositivos de base comunitaria en respuesta al consumo de SPA.</t>
  </si>
  <si>
    <t>Beneficiar 2500 personas con discapacidad a través de Dispositivos de Asistencia Personal - Ayudas Técnicas (no incluidas en los Planes de Beneficios).</t>
  </si>
  <si>
    <t>Vincular 700 personas a las acciones y estrategias para promover la salud sexual y reproductiva consciente en los diferentes ciclos de vida</t>
  </si>
  <si>
    <t>Vincular 600 personas en acciones complementarias en salud física, nutricional y oral, a través del Circuito del Cuidado</t>
  </si>
  <si>
    <t>Beneficiar 1500 personas con acciones para la promoción y atención de la salud mental</t>
  </si>
  <si>
    <t>SubaLab, gobierno abierto e innovación pública para una Suba más
cercana</t>
  </si>
  <si>
    <t>Fortalecer 1 unidades de innovación publica y  social a nivel local</t>
  </si>
  <si>
    <t>Suba vive en entorno familiar</t>
  </si>
  <si>
    <t xml:space="preserve">Vincular 8000 personas en procesos para la prevención de violencias en el contexto familiar y/o violencia sexual   </t>
  </si>
  <si>
    <t>Vincular 4000 mujeres cuidadoras a estrategias de cuidado.</t>
  </si>
  <si>
    <t>Vincular 1000 mujeres para el ejercicio de derechos y el fortalecimiento de su autonomía económica</t>
  </si>
  <si>
    <t>Numero de espacios con adecuación y dotación en las manzanas del cuidado</t>
  </si>
  <si>
    <t>Adecuación y dotación de manzanas del cuidado</t>
  </si>
  <si>
    <t>Adecuar y dotar 2 espacios en las manzanas del cuidado</t>
  </si>
  <si>
    <t>Suba Teje Nuevas Historias</t>
  </si>
  <si>
    <t>Suba, con cultura, camina segura</t>
  </si>
  <si>
    <t>Otorgar 150 estímulos de apoyo al sector artístico y cultural.</t>
  </si>
  <si>
    <t>Realizar 50 eventos de promoción, circulción y apropiación de actividades artísticas, culturales y patrimoniales.</t>
  </si>
  <si>
    <t>Capacitar 5100 personas en los campos artísticos, interculturales, culturales y/o patrimoniales.</t>
  </si>
  <si>
    <t>Suba activa. Recreación y deporte con sus vecis</t>
  </si>
  <si>
    <t>Beneficiar 290 colectivos u organizaciones recreo deportiva
inscritas en el Banco que implementan iniciativas de carácter barrial con apoyos económicos</t>
  </si>
  <si>
    <t>Beneficiar 30000 personas en actividades recreo-deportivas comunitarias</t>
  </si>
  <si>
    <t>Capacitar 8000 personas en los campos deportivos o recreativos</t>
  </si>
  <si>
    <t>Beneficiar 7000 Personas con la entrega de dotaciones deportivas.</t>
  </si>
  <si>
    <t>Suba es BienEstar Animal</t>
  </si>
  <si>
    <t>Atender 1500 animales en los programas de brigadas médicas, urgencias veterinarias y adopciones</t>
  </si>
  <si>
    <t>Esterilizar 16000 perros y gatos incluyendo los que está en condición de vulnerabilidad</t>
  </si>
  <si>
    <t>Suba educa con propósito</t>
  </si>
  <si>
    <t>Dotar 32 sedes educativas urbanas y rurales con recursos pedagógicos y/o tecnológicos</t>
  </si>
  <si>
    <t>Beneficiar 600 personas con apoyo para la educación posmedia (niveles de formación técnico profesional, tecnólogo, profesional universitario y educación para el trabajo y desarrollo humano).</t>
  </si>
  <si>
    <t>Beneficiar 600 estudiantes en programas de educación posmedia (niveles de formación técnico profesional, tecnólogo, profesional universitario y educación para el trabajo y desarrollo humano).</t>
  </si>
  <si>
    <t>Suba es oportunidades para el empleo y el turismo</t>
  </si>
  <si>
    <t>Realizar 4 acciones para fortalecer las capacidades y/o habilidades, técnicas y blandas de las personas de la localidad, con el fin de mejorar el acceso a oportunidades de empleo</t>
  </si>
  <si>
    <t xml:space="preserve">Apoyar 200 Mipymes y/o emprendimientos orientados al fortalecimiento de las capacidades locales para la gestión y el desarrollo turístico </t>
  </si>
  <si>
    <t>Suba con la cultura del emprendimiento</t>
  </si>
  <si>
    <t>Financiar 100 proyectos del sector cultural y creativo.</t>
  </si>
  <si>
    <t>Suba potencia su economía local</t>
  </si>
  <si>
    <t>Vincular 50 hogares y/o unidades productivas a procesos productivos y de comercialización en el sector rural.</t>
  </si>
  <si>
    <t>Apoyar 500 Mipymes, emprendimientos y/o actores de la economia informal para el fortalecimiento del tejido empresarial local.</t>
  </si>
  <si>
    <t>Parques integrales, seguros y sostenible en Suba</t>
  </si>
  <si>
    <t>Construir 900 m2 de Parques de la red de proximidad (la construcción incluye su dotación).</t>
  </si>
  <si>
    <t xml:space="preserve">Intervenir 32 Parques de la red de proximidad con acciones de mejoramiento, mantenimiento y/o dotación. </t>
  </si>
  <si>
    <t>Suba en defensa del ambiente</t>
  </si>
  <si>
    <t>Implementar 12 procesos comunitarios de educación ambiental que promueven la conservación de la biodiversidad y el agua</t>
  </si>
  <si>
    <t xml:space="preserve">Implementar 50 huertas urbanas </t>
  </si>
  <si>
    <t xml:space="preserve">Mantener 1640 m2 de jardinería </t>
  </si>
  <si>
    <t>Mantener 500 árboles en zona urbana</t>
  </si>
  <si>
    <t>Capacitar 5000 personas en separación en la fuente y reciclaje.</t>
  </si>
  <si>
    <t>Número de m2 de áreas renaturalizadas</t>
  </si>
  <si>
    <t>Suba conservando ecosistemas</t>
  </si>
  <si>
    <t>Generar 15000 m2 de áreas renaturalizadas</t>
  </si>
  <si>
    <t>RENATURALIZACIÓN</t>
  </si>
  <si>
    <t>Lograr 1,5 hectáreas en proceso de restauración ecológica</t>
  </si>
  <si>
    <t>Movilidad integral, segura y sostenible en Suba</t>
  </si>
  <si>
    <t>Intervenir 15 Kilómetros-carril de malla vial urbana (local y/o intermedia) con acciones de construcción y/o conservación</t>
  </si>
  <si>
    <t>Suba Mitiga los Riesgos naturales</t>
  </si>
  <si>
    <t>Suba, crea espacios para todos</t>
  </si>
  <si>
    <t>Dotar y/o acondicionar 26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</si>
  <si>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de atención especializada (Centros Integrarte, Centros Crecer y Cadis) </t>
  </si>
  <si>
    <t>Dotar y/o acondicionar 2 unidades operativas orientadas a la atención de jóvenes (casas de la juventud, centros forjar)</t>
  </si>
  <si>
    <t>Dotar y/o acondicionar 1 casas LGBTI para la prestación de servicios sociales y estrategias dirigidas a personas de los sectores sociales LGBTI.</t>
  </si>
  <si>
    <t>Fortalecimiento institucional para una Suba confiable</t>
  </si>
  <si>
    <t>Intervenir 5 sedes administrativas local</t>
  </si>
  <si>
    <t>Suba te conecta</t>
  </si>
  <si>
    <t>Operativizar 3 Centros de Acceso Comunitario en zonas rurales y/o apartadas y/o urbanas, con énfasis en procesos de formación y desarrollo de competencias digitales.</t>
  </si>
  <si>
    <t>Suba avanza en participación</t>
  </si>
  <si>
    <t>Capacitar 3000 personas a través de procesos de formación para la participación de manera virtual y presencial.</t>
  </si>
  <si>
    <t>Dotar 70 organizaciones comunales</t>
  </si>
  <si>
    <t>Fortalecer 25 medios comunitarios y alternativos.</t>
  </si>
  <si>
    <t>La cultura de Suba en escenarios seguros</t>
  </si>
  <si>
    <t>Intervenir 15 equipamientos culturales con acciones de construcción, adecuación y/o dotación</t>
  </si>
  <si>
    <t>Iniciativa de inversión local concertada e implementada con el pueblo indígena muisca</t>
  </si>
  <si>
    <t>Suba confía en sus raíces étnicas</t>
  </si>
  <si>
    <t>Concertar e implementar una (4) iniciativa de inversión local con el pueblo muisca (aplica en Suba y Bosa).</t>
  </si>
  <si>
    <t>INICIATIVAS PUEBLO MUISCA</t>
  </si>
  <si>
    <t>Concertar e implementar una (4) iniciativa de inversión local con las comunidades negras, afrocolombianas y palenqueras (aplica en todas las localidades con autoridades NAP)</t>
  </si>
  <si>
    <t>Rafael Uribe Uribe</t>
  </si>
  <si>
    <t>Seguridad y convivencia en Rafael Uribe Uribe</t>
  </si>
  <si>
    <t xml:space="preserve">Fortalecer 40 organizaciones comunitarias a través de capacidades para promover acciones de corresponsabilidad en la gestión de la seguridad y la convivencia  </t>
  </si>
  <si>
    <t>Rafael Uribe Uribe previene el feminicidio y las violencias contra las mujeres</t>
  </si>
  <si>
    <t>Vincular 8.000 personas en acciones para la prevención del feminicidio y la violencia contra la mujer.</t>
  </si>
  <si>
    <t>Mejores capacidades al servicio de la seguridad en Rafael Uribe Uribe</t>
  </si>
  <si>
    <t>Rafael Uribe Uribe con acceso a una justicia integral</t>
  </si>
  <si>
    <t>Fortalecer 4 programas de abordaje de conflictividad escolar para la convivencia con enfoque restaurativo</t>
  </si>
  <si>
    <t>Espacio publico inclusivo en Rafael Uribe Uribe</t>
  </si>
  <si>
    <t>Intervenir 10.000 metros cuadrados de elementos del sistema de espacio público peatonal con acciones de construcción y/o conservación.</t>
  </si>
  <si>
    <t>Gestores de convivencia en Rafael Uribe Uribe</t>
  </si>
  <si>
    <t>Menos pobreza y más equidad en Rafael Uribe Uribe</t>
  </si>
  <si>
    <t>Beneficiar 1.486 jóvenes con transferencias condicionadas y  acompañamiento psicosocial para la promoción al acceso y permanencia a oportunidades de formación y empleabilidad</t>
  </si>
  <si>
    <t xml:space="preserve">Atender 19.275 personas con apoyos que contribuyan al ingreso mínimo garantizado. </t>
  </si>
  <si>
    <t>Beneficiar 6.500 personas mayores concon transferencias monetarias</t>
  </si>
  <si>
    <t>Rafael Uribe Uribe saludable y con bienestar</t>
  </si>
  <si>
    <t>Vincular 2.000 personas con discapacidad, cuidadores y cuidadoras, en actividades complementarias en salud.</t>
  </si>
  <si>
    <t>Beneficiar 2.000 personas con discapacidad a través de Dispositivos de Asistencia Personal - Ayudas Técnicas (no incluidas en los Planes de Beneficios).</t>
  </si>
  <si>
    <t>Vincular 2.000 personas a las acciones y estrategias para promover la salud sexual y reproductiva consciente en los diferentes ciclos de vida</t>
  </si>
  <si>
    <t>Beneficiar 1.000 personas  con acciones para la promoción y atención de la salud mental .</t>
  </si>
  <si>
    <t>La bogotaneidad en Rafael Uribe Uribe</t>
  </si>
  <si>
    <t>Fortalecer 1 unidad de innovación publica y  social a nivel local</t>
  </si>
  <si>
    <t>Rafael Uribe Uribe cuida la vida</t>
  </si>
  <si>
    <t>Vincular 5.000 personas en procesos para la prevención de violencias en el contexto familiar y/o violencia sexual , incluyendo a la población infantil NNA</t>
  </si>
  <si>
    <t>Vincular 2.400 personas cuidadoras a estrategias de cuidado.</t>
  </si>
  <si>
    <t>Vincular 2.600 mujeres para el ejercicio de derechos y el fortalecimiento de su autonomía económica (incluir mujeres trabajadoras sexuales)</t>
  </si>
  <si>
    <t>Paz y Reconciliación en Rafael Uribe Uribe</t>
  </si>
  <si>
    <t>Realizar 4 Acciones de construcción de paz realizadas que contribuyan al tejido social, la integración local, la sostenibilidad económica y/o desarrollo territorial para la reconciliación.</t>
  </si>
  <si>
    <t>Rafael Uribe Uribe cultural y artística</t>
  </si>
  <si>
    <t>Otorgar 80 estímulos de apoyo al sector artístico y cultural.</t>
  </si>
  <si>
    <t>Realizar 40 eventos de promoción, circulción y apropiación de actividades artísticas, culturales y patrimoniales.</t>
  </si>
  <si>
    <t>Capacitar 5.000 personas en los campos artísticos, interculturales, culturales y/o patrimoniales.</t>
  </si>
  <si>
    <t>Beneficiar 48 organizaciones artísticas y culturales con artículos elementos entregados. (narp, y medios alternativos)</t>
  </si>
  <si>
    <t>Rafael Uribe Uribe deportiva, recreativa y con bienestar</t>
  </si>
  <si>
    <t>Beneficiar 16 colectivos u organizaciones recreo deportivas inscritas en el Banco que implementan iniciativas de carácter barrial con apoyos economicos</t>
  </si>
  <si>
    <t>Beneficiar 4.000 personas en actividades recreo-deportivas comunitarias.</t>
  </si>
  <si>
    <t>Capacitar 4.000 personas en los campos deportivos.</t>
  </si>
  <si>
    <t>Beneficiar 8.000 Personas con artículos deportivos entregados.</t>
  </si>
  <si>
    <t>Bienestar Animal en Rafel Uribe Uribe</t>
  </si>
  <si>
    <t>Vincular 4.000 personas en acciones educativas en temas de protección y bienestar animal (incluir recolección de residuos animales)</t>
  </si>
  <si>
    <t>Atender 5.000 animales en los programas de brigadas médicas (desparacitación, chips, vacunación), urgencias veterinarias y adopciones</t>
  </si>
  <si>
    <t>Esterilizar 18.000 perros y gatos incluyendo los que está en condición de vulnerabilidad</t>
  </si>
  <si>
    <t>Educación como eje del potencial humano en Rafael Uribe Uribe</t>
  </si>
  <si>
    <t>Dotar 28 sedes educativas urbanas y rurales.</t>
  </si>
  <si>
    <t>Beneficiar 480 estudiantes con apoyo de sostenimiento para la permanencia en la educación posmedia (niveles de formación técnico profesional, tecnólogo, profesional universitario y educación para el trabajo y desarrollo humano)</t>
  </si>
  <si>
    <t>Beneficiar 480 estudiantes en programas de educación posmedia (niveles de formación técnico profesional, tecnólogo, profesional universitario y educación para el trabajo y desarrollo humano).</t>
  </si>
  <si>
    <t>Fortaleciendo el turismo en Rafael Uribe Uribe</t>
  </si>
  <si>
    <t>Apoyar 200 Mipymes y/o emprendimientos orientados al fortalecimiento de las capacidades locales para la gestión y el desarrollo turístico apoyados.</t>
  </si>
  <si>
    <t>Rafael Uribe Uribe con un ecosistema cultural, creativo y sostenible</t>
  </si>
  <si>
    <t>Financiar 80 proyectos del sector cultural y creativo.</t>
  </si>
  <si>
    <t>Fortaleciendo el tejido empresarial en Rafael Uribe Uribe</t>
  </si>
  <si>
    <t>Apoyar 480 Mipymes, emprendimientos y/o actores de la economia informal para el fortalecimiento del tejido empresarial local.</t>
  </si>
  <si>
    <t>Rafael Uribe Uribe con parques revitalizados, renovados e inclusivos</t>
  </si>
  <si>
    <t>Construir 2.400 m2 de Parques vecinales y/o de bolsillo (la construcción incluye su dotación).</t>
  </si>
  <si>
    <t xml:space="preserve">Intervenir 4 Parques vecinales y/o de bolsillo con acciones de mejoramiento, mantenimiento y/o dotación. </t>
  </si>
  <si>
    <t>Reverdeciendo Rafael Uribe Uribe</t>
  </si>
  <si>
    <t>Implementar 40 procesos comunitarios de educación ambiental que promueven la conservación de la biodiversidad y el agua</t>
  </si>
  <si>
    <t xml:space="preserve">Implementar y/o mantener 16 huertas urbanas </t>
  </si>
  <si>
    <t xml:space="preserve">Mantener 4.000 m2 de jardinería </t>
  </si>
  <si>
    <t>Mantener 4.000 árboles en zona urbana</t>
  </si>
  <si>
    <t>Capacitar 25.000 personas en separación en la fuente y reciclaje.</t>
  </si>
  <si>
    <t>Restauración ecológica integral en Rafael Uribe Uribe</t>
  </si>
  <si>
    <t>Rafael Uribe Uribe mejora la movidlidad local</t>
  </si>
  <si>
    <t>Intervenir 10 Kilómetros-carril de malla vial urbana (local y/o intermedia) con acciones de construcción y/o conservación</t>
  </si>
  <si>
    <t>Mitigación del Riesgo en Rafael Uribe Uribe</t>
  </si>
  <si>
    <t>Realizar 8 acciones efectivas para el fortalecimiento de las capacidades locales para la respuesta a emergencias y desastres.</t>
  </si>
  <si>
    <t>Realizar 4 obras de mitigación y/u obras de mitigación existentes con mantenimiento</t>
  </si>
  <si>
    <t>Espacios sociales dignos para un desarrollo integral en Rafael Uribe Uribe.</t>
  </si>
  <si>
    <t>Dotar y/o acondicionar 24 unidades operativas orientadas a la atención de la primera infancia (Jardines Infantiles, Casas de Pensamiento Intercultural, Modalidad Espacios Rurales, Crecemos en la Ruralidad, Creciendo Juntos, Centros Amar, Centros Forjar)</t>
  </si>
  <si>
    <t>Dotar y/o acondicionar 3 Centros de Desarrollo Comunitarios  para la prestación de servicios sociales dirigidas al desarrollo de capacidades y generación de oportunidades</t>
  </si>
  <si>
    <t>Gestión pública local y gobierno confiable en Rafael Uribe Uribe</t>
  </si>
  <si>
    <t>Intervenir 4 sedes administrativa local</t>
  </si>
  <si>
    <t>Realizar 4 estrategias de fortalecimiento institucional, incluyendo a la JAL RUU</t>
  </si>
  <si>
    <t>Rafael Uribe Uribe conectado con la comunidad</t>
  </si>
  <si>
    <t>Operativizar 25 Centros de Acceso Comunitario en zonas rurales y/o apartadas y/o urbanas, con énfasis en Servicios TIC´s generados</t>
  </si>
  <si>
    <t>Operativizar 25 Centros de Acceso Comunitario en zonas rurales y/o apartadas y/o urbanas, con énfasis en procesos de formación y desarrollo de competencias digitales</t>
  </si>
  <si>
    <t>Participación Efectiva en Rafael Uribe Uribe</t>
  </si>
  <si>
    <t>Fortalecer 200 Organizaciones sociales e Instancias de participación ciudadana.</t>
  </si>
  <si>
    <t>Capacitar 3.000 personas a través de procesos pluralistas de formación para la participación de manera virtual y presencial.</t>
  </si>
  <si>
    <t>Fortalecer 107 organizaciones comunales. (Juantas de Acción Comunal, Asojuntas)</t>
  </si>
  <si>
    <t>Rafael Uribe Uribe con equipamientos culturales dignos y fortalecidos</t>
  </si>
  <si>
    <t>Intervenir 4 equipamientos culturales con acciones de construcción, adecuación y/o dotación</t>
  </si>
  <si>
    <t>Rafael Uribe Uribe diferencial y étnica</t>
  </si>
  <si>
    <t>Antonio Nariño</t>
  </si>
  <si>
    <t>Acciones formativas y herramientas pedagógicas innovadoras para la
autorregulación, solidaridad y corresponsabilidad</t>
  </si>
  <si>
    <t xml:space="preserve">Fortalecer 60 organizaciones comunitarias a través de capacidades para promover acciones de corresponsabilidad en la gestión de la seguridad y la convivencia  </t>
  </si>
  <si>
    <t>Implementar 40 iniciativas de convivencia con participación de la ciudadanía</t>
  </si>
  <si>
    <t>Acciones para el fomento y desarrollo de los derechos de las mujeres</t>
  </si>
  <si>
    <t>Vincular 1000 personas en acciones para la prevención del feminicidio y la violencia contra la mujer.</t>
  </si>
  <si>
    <t>Acciones de fortalecimiento Integral de Capacidades y Equipamiento para la Seguridad Comunitaria</t>
  </si>
  <si>
    <t>Acciones centradas en la administración de justicia y el fortalecimiento de la confianza ciudadana</t>
  </si>
  <si>
    <t>Beneficiar 500 ciudadanos con habilidades y capacidades para gestionar la convivencia constructivamente</t>
  </si>
  <si>
    <t>Acciones de recuperación y mejoramiento del espacio público peatonal</t>
  </si>
  <si>
    <t>Intervenir 1000 metros cuadrados de elementos del sistema de espacio público peatonal con acciones de construcción y/o conservación.</t>
  </si>
  <si>
    <t>Acciones de convivencia para el espacio publico</t>
  </si>
  <si>
    <t>Implementar 60 estrategias de seguridad y convivencia a través de gestores locales, que permitan el uso y disfrute del espacio público</t>
  </si>
  <si>
    <t>Acciones para una localidad con menos pobreza</t>
  </si>
  <si>
    <t>Beneficiar 100 jóvenes con trasferencias condicionadas y acompañamiento psicosocial para la promoción al acceso y permanencia a oportunidades de formación y empleabilidad.</t>
  </si>
  <si>
    <t xml:space="preserve">Atender 5000 personas con apoyos que contribuyan al ingreso mínimo garantizado. </t>
  </si>
  <si>
    <t xml:space="preserve">Beneficiar 949 personas mayores con apoyo económico tipo C. </t>
  </si>
  <si>
    <t>Acciones para una seguridad alimentaria</t>
  </si>
  <si>
    <t>Habilitar 50 cupos para la atención de población en inseguridad alimentaria y nutricional del Distrito Capital, a través de comedores comunitarios.</t>
  </si>
  <si>
    <t>Vincular 300 personas con discapacidad, cuidadores y cuidadoras, en actividades complementarias en salud</t>
  </si>
  <si>
    <t>Vincular 160 personas a las acciones desarrolladas desde los dispositivos de base comunitaria en respuesta al consumo de SPA</t>
  </si>
  <si>
    <t>Beneficiar 300 personas con discapacidad a través de Dispositivos de Asistencia Personal - Ayudas Técnicas (no incluidas en los Planes de Beneficios)</t>
  </si>
  <si>
    <t>Vincular 200 personas a las acciones y estrategias para promover la salud sexual y reproductiva consciente en los diferentes ciclos de vida</t>
  </si>
  <si>
    <t>Beneficiar 300 personas con acciones para la promoción y atención de la salud mental</t>
  </si>
  <si>
    <t>Acciones de Innovación publica</t>
  </si>
  <si>
    <t>Acciones para Mujeres en el ejercicio de derechos y el fortalecimiento de su autonomia</t>
  </si>
  <si>
    <t xml:space="preserve">Vincular 400 personas en procesos para la prevención de violencias en el contexto familiar y/o violencia sexual   </t>
  </si>
  <si>
    <t>Vincular 400 mujeres cuidadoras a estrategias de cuidado.</t>
  </si>
  <si>
    <t>Vincular 800 mujeres para el ejercicio de derechos y el fortalecimiento de su autonomía económica</t>
  </si>
  <si>
    <t>Acciones para un Territorio de Paz y Reconciliación en donde Todos(as) Puedan Volver a Empezar</t>
  </si>
  <si>
    <t>Realizar 160 procesos pedagógicos, artísticos, culturales, formativos o para el fortalecimiento de iniciativas ciudadanas para la apropiación social de la memoria, verdad, reparación integral a víctimas, paz y reconciliación..</t>
  </si>
  <si>
    <t>Acciones para una Localidad deportiva, recreativa, artistica, patrimonial e intercultura</t>
  </si>
  <si>
    <t>Realizar 8 eventos de promoción, circulción y apropiación de actividades artísticas, culturales y patrimoniales.</t>
  </si>
  <si>
    <t>Acciones para un territorio deportivo</t>
  </si>
  <si>
    <t>Beneficiar 200 colectivos u organizaciones recreo deportivas  inscritas en el Banco que implementan iniciativas de carácter barrial con apoyos economicos</t>
  </si>
  <si>
    <t>Beneficiar  800 personas en actividades recreo-deportivas comunitarias.</t>
  </si>
  <si>
    <t xml:space="preserve">Capacitar 600 personas en los campos deportivos o recreativos </t>
  </si>
  <si>
    <t>Beneficiar 600 Personas con la entrega de dotaciones deportivas.</t>
  </si>
  <si>
    <t>Acciones para la Comunidad Protectora de felinos y caninos</t>
  </si>
  <si>
    <t>Vincular 80 personas en acciones educativas en temas de protección y bienestar animal</t>
  </si>
  <si>
    <t>Esterilizar 400 perros y gatos incluyendo los que está en condición de vulnerabilidad</t>
  </si>
  <si>
    <t>Acciones para la atención integral a primer infancia y educación</t>
  </si>
  <si>
    <t>Dotar 5 sedes educativas urbanas y rurales con recursos pedagógicos y/o tecnológicos</t>
  </si>
  <si>
    <t>Beneficiar 100 estudiantes en programas de educación posmedia (niveles de formación técnico profesional, tecnólogo, profesional universitario y educación para el trabajo y desarrollo humano).</t>
  </si>
  <si>
    <t>Construyendo acciones para el fortalecimiento de capacidadesde la gente, la reactivación económica y el impulso empresarial e industrial de la localidad</t>
  </si>
  <si>
    <t>Realizar 720 acciones para fortalecer las capacidades y/o habilidades, técnicas y blandas de las personas de la localidad, con el fin de mejorar el acceso a oportunidades de empleo.</t>
  </si>
  <si>
    <t xml:space="preserve">Apoyar 50 Mipymes y/o emprendimientos orientados al fortalecimiento de las capacidades locales para la gestión y el desarrollo turístico </t>
  </si>
  <si>
    <t>Acciones de impulso al sector cultural</t>
  </si>
  <si>
    <t>Financiar 60 proyectos del sector cultural y creativo.</t>
  </si>
  <si>
    <t>Acciones en Antonio Nariño, localidad que emprende e impulsa el
crecimiento</t>
  </si>
  <si>
    <t>Apoyar 100 Mipymes, emprendimientos y/o actores de la economia informal para el fortalecimiento del tejido empresarial local.</t>
  </si>
  <si>
    <t>Acciones de revitalización y embellecimiento del territorio local</t>
  </si>
  <si>
    <t xml:space="preserve">Intervenir 4 Parques  de la red de proximidad con acciones de mejoramiento, mantenimiento y/o dotación. </t>
  </si>
  <si>
    <t>Acciones para aumentar de la resilencia al cambio climático y reducción de la vulnerabilidad</t>
  </si>
  <si>
    <t xml:space="preserve">Implementar 16 huertas urbanas </t>
  </si>
  <si>
    <t>Mantener 4000 árboles en zona urbana</t>
  </si>
  <si>
    <t>Capacitar 800 personas en separación en la fuente y reciclaje.</t>
  </si>
  <si>
    <t>Acciones de mejoramiento de la infraestructura destinada a la movilidad sostenible</t>
  </si>
  <si>
    <t>Intervenir 5 Kilómetros-carril de malla vial urbana (local y/o intermedia) con acciones de construcción y/o conservación</t>
  </si>
  <si>
    <t>Acciones de resiliencia hogares seguros y comunidades fortalecidas</t>
  </si>
  <si>
    <t>Realizar 1 obras de mitigación y/u obras de mitigación existentes con mantenimiento</t>
  </si>
  <si>
    <t>Acciones para crear un habitat digno y seguro para nuestros niños y adolescentes</t>
  </si>
  <si>
    <t>Dotar y/o acondicionar 4 unidades operativas orientadas a la atención de la primera infancia (Jardines Infantiles, Casas de Pensamiento Intercultural, Modalidad Espacios Rurales, Crecemos en la Ruralidad, Creciendo Juntos, Centros Amar, Centros Forjar)</t>
  </si>
  <si>
    <t>Dotar y/o acondicionar 1 unidades operativas orientadas a la atención de jóvenes (casas de la juventud, centros forjar)</t>
  </si>
  <si>
    <t xml:space="preserve"> Fortalecimiento Institucional y Transparencia</t>
  </si>
  <si>
    <t>Acciones para que Antonio Nariño sea una Localidad Inteligente</t>
  </si>
  <si>
    <t>Operativizar 8 Centros de Acceso Comunitario en zonas rurales y/o apartadas y/o urbanas, con énfasis en Servicios TIC´s generados.</t>
  </si>
  <si>
    <t>Operativizar 100 Centros de Acceso Comunitario en zonas rurales y/o apartadas y/o urbanas, con énfasis en procesos de formación y desarrollo de competencias digitales.</t>
  </si>
  <si>
    <t>Acciones de participación ciudadana con un camino libre</t>
  </si>
  <si>
    <t>Capacitar 200 personas a través de procesos de formación para la participación de manera virtual y presencial.</t>
  </si>
  <si>
    <t>Fortalecer 15 organizaciones comunales.</t>
  </si>
  <si>
    <t>Acciones de revitalización y embellecimiento de la infraestructura cultural</t>
  </si>
  <si>
    <t>Intervenir 1 equipamientos culturales con acciones de construcción, adecuación y/o dotación</t>
  </si>
  <si>
    <t>Acciones por una Localidad incluyente y diferencial</t>
  </si>
  <si>
    <t>Puente Aranda</t>
  </si>
  <si>
    <t>Puente Aranda segura para una convivencia pacífica</t>
  </si>
  <si>
    <t xml:space="preserve">Fortalecer 300 organizaciones comunitarias a través de capacidades para promover acciones de corresponsabilidad en la gestión de la seguridad y la convivencia  </t>
  </si>
  <si>
    <t>Implementar 8 iniciativas de convivencia con participación de la ciudadanía.</t>
  </si>
  <si>
    <t>Mujeres unidas por una historia sin violencia</t>
  </si>
  <si>
    <t>Vincular 4.000 personas en acciones para la prevención del feminicidio y la violencia contra la mujer.</t>
  </si>
  <si>
    <t>Mejores capacidades para una Puente Aranda segura</t>
  </si>
  <si>
    <t>Tejiendo seguridad y convivencia en Puente Aranda</t>
  </si>
  <si>
    <t>Espacio público vivo y seguro en Puente Aranda</t>
  </si>
  <si>
    <t>Conservación del espacio público para Puente Aranda</t>
  </si>
  <si>
    <t>Intervenir 6.000 metros cuadrados de elementos del sistema de espacio público peatonal con acciones de construcción y/o conservación.</t>
  </si>
  <si>
    <t>Gestión local por una Puente Aranda segura</t>
  </si>
  <si>
    <t>Puente Aranda cuida y protege a la población vulnerable</t>
  </si>
  <si>
    <t>Beneficiar 960 jóvenes con transferencias condicionadas y acompañamiento psicosocial para la promoción al acceso y permanencia a oportunidades de formación y empleabilidad.</t>
  </si>
  <si>
    <t xml:space="preserve">Atender 4.000 personas con apoyos que contribuyan al ingreso mínimo garantizado. </t>
  </si>
  <si>
    <t>Beneficiar 1.705 personas mayores con apoyo económico tipo C[1]</t>
  </si>
  <si>
    <t>Seguridad alimentaria para Puente Aranda</t>
  </si>
  <si>
    <t>Habilitar 200 cupos para la atención de población en inseguridad alimentaria y nutricional del Distrito Capital, a través de comedores comunitarios.</t>
  </si>
  <si>
    <t>Puente Aranda saludable y con bienestar</t>
  </si>
  <si>
    <t>Vincular 400 personas con discapacidad, cuidadores y cuidadoras, en actividades complementarias en salud.</t>
  </si>
  <si>
    <t>Vincular 4.000 personas a las acciones desarrolladas desde los dispositivos de base comunitaria en respuesta al consumo de SPA.</t>
  </si>
  <si>
    <t>Vincular 4.000 personas a las acciones y estrategias para promover la salud sexual y reproductiva consciente en los diferentes ciclos de vida.</t>
  </si>
  <si>
    <t>Beneficiar 300 personas con acciones para la promoción y atención de la salud mental.</t>
  </si>
  <si>
    <t>Puente Aranda fortalece la identidad local</t>
  </si>
  <si>
    <t>Desarrollar 4 acciones orientadas a la ciudadanía, en el marco de la estrategia Bogotaneidad</t>
  </si>
  <si>
    <t>Mujeres de Puente Aranda Construyendo Juntas</t>
  </si>
  <si>
    <t>Vincular 4.000 personas en procesos para la prevención de violencias en el contexto familiar y/o violencia sexual.</t>
  </si>
  <si>
    <t>Vincular 500 mujeres cuidadoras a estrategias de cuidado.</t>
  </si>
  <si>
    <t>Vincular 800 mujeres para el ejercicio de derechos y el fortalecimiento de su autonomía económica.</t>
  </si>
  <si>
    <t>Paz y reconciliación en Puente Aranda</t>
  </si>
  <si>
    <t>Conectando el arte y los saberes en Puente Aranda</t>
  </si>
  <si>
    <t>Realizar 24 eventos de promoción, circulación y apropiación de actividades artísticas, culturales y patrimoniales.</t>
  </si>
  <si>
    <t>Capacitar 3.000 personas en los campos artísticos, interculturales, culturales y/o patrimoniales.</t>
  </si>
  <si>
    <t>Beneficiar 12 organizaciones artísticas, culturales y patrimoniales con elementos entregados.</t>
  </si>
  <si>
    <t>Puente Aranda camina segura con el deporte</t>
  </si>
  <si>
    <t>Beneficiar 12 colectivos u organizaciones recreo deportivas  inscritas en el Banco que implementan iniciativas de carácter barrial con apoyos económicos.</t>
  </si>
  <si>
    <t>Beneficiar 8.000 personas en actividades recreo-deportivas comunitarias.</t>
  </si>
  <si>
    <t>Capacitar 6.000 personas en los campos deportivos o recreativos</t>
  </si>
  <si>
    <t>Puente Aranda protege y cuida sus animales</t>
  </si>
  <si>
    <t>Atender 4.000 animales en los programas de brigadas médicas, urgencias veterinarias y adopciones.</t>
  </si>
  <si>
    <t>Esterilizar 4.000 perros y gatos incluyendo los que está en condición de vulnerabilidad.</t>
  </si>
  <si>
    <t>Atención integral a la primer infancia y educación como eje del potencial humano en Puente Aranda</t>
  </si>
  <si>
    <t>Dotar 15 sedes educativas urbanas con recursos pedagógicos y/o tecnológicos.</t>
  </si>
  <si>
    <t>Beneficiar 1.600 estudiantes con apoyo de sostenimiento para la permanencia en la educación posmedia (niveles de formación técnico profesional, tecnólogo, profesional universitario y educación para el trabajo y desarrollo humano).</t>
  </si>
  <si>
    <t>Beneficiar 1.040 estudiantes en programas de educación posmedia (niveles de formación técnico profesional, tecnólogo, profesional universitario y educación para el trabajo y desarrollo humano).</t>
  </si>
  <si>
    <t>Gestión y desarrollo turístico en Puente Aranda</t>
  </si>
  <si>
    <t>Apoyar 100 Mipymes y/o emprendimientos orientados al fortalecimiento de las capacidades locales para la gestión y el desarrollo turístico.</t>
  </si>
  <si>
    <t>Cultura en movimiento para Puente Aranda</t>
  </si>
  <si>
    <t>Productividad y Fortalecimiento Empresarial de Puente Aranda</t>
  </si>
  <si>
    <t>Apoyar 600 Mipymes, emprendimientos y/o actores de la economía informal para el fortalecimiento del tejido empresarial local.</t>
  </si>
  <si>
    <t>Parques amigables en Puente Aranda</t>
  </si>
  <si>
    <t>Intervenir 32 Parques de la red de proximidad con acciones de mejoramiento, mantenimiento y/o dotación.</t>
  </si>
  <si>
    <t>Puente Aranda EcoActiva</t>
  </si>
  <si>
    <t>Implementar 8 huertas urbanas.</t>
  </si>
  <si>
    <t>Mantener 200 m2 de jardinería.</t>
  </si>
  <si>
    <t>Mantener 600 árboles en zona urbana</t>
  </si>
  <si>
    <t>Capacitar 8.000 personas en separación en la fuente y reciclaje.</t>
  </si>
  <si>
    <t>Vías seguras para Puente Aranda</t>
  </si>
  <si>
    <t>Intervenir 16 Kilómetros-carril de malla vial urbana (local y/o intermedia) con acciones de construcción y/o conservación.</t>
  </si>
  <si>
    <t>Puente Aranda segura ante emergencias</t>
  </si>
  <si>
    <t>Realizar 4 acciones efectivas para el fortalecimiento de las capacidades locales para la respuesta a emergencias y desastres.</t>
  </si>
  <si>
    <t>Puente Aranda creamos futuro</t>
  </si>
  <si>
    <t>Dotar y/o acondicionar 9 unidades operativas orientadas a la atención de la primera infancia (Jardines Infantiles).</t>
  </si>
  <si>
    <t>Dotar y/o acondicionar 1 unidades operativas de atención especializada (Centros Crecer).</t>
  </si>
  <si>
    <t>Dotar y/o acondicionar 2 Centros de Desarrollo Comunitarios para la prestación de servicios sociales dirigidas al desarrollo de capacidades y generación de oportunidades.</t>
  </si>
  <si>
    <t>Fortalecimiento seguro para Puente Aranda</t>
  </si>
  <si>
    <t>Construir 1 sede administrativa local.</t>
  </si>
  <si>
    <t>Realizar 4 estrategias de fortalecimiento institucional.</t>
  </si>
  <si>
    <t>Realizar 4 estrategias de inspección, vigilancia y control.</t>
  </si>
  <si>
    <t>Creación de Laboratorios de Innovación Social y Transparencia</t>
  </si>
  <si>
    <t>Fortalecer 4 unidades de innovación publica y social a nivel local</t>
  </si>
  <si>
    <t>Cierre de la brecha digital a través de formación y redes de comunicación comunitarias en Puente Aranda</t>
  </si>
  <si>
    <t>Operativizar 2 Centros de Acceso Comunitario en zonas urbanas, con énfasis en procesos de formación y desarrollo de competencias digitales.</t>
  </si>
  <si>
    <t>Puente Aranda participativa</t>
  </si>
  <si>
    <t>Capacitar 400 personas a través de procesos de formación para la participación de manera virtual y presencial.</t>
  </si>
  <si>
    <t>Fortalecer 54 organizaciones comunales.</t>
  </si>
  <si>
    <t>Espacios Vivos: intervención cultural en Puente Aranda</t>
  </si>
  <si>
    <t>Puente Aranda étnica y diversa</t>
  </si>
  <si>
    <t>Concertar e implementar 4 iniciativas de inversión local con el pueblo Rom gitano.</t>
  </si>
  <si>
    <t>Ciudad Bolívar</t>
  </si>
  <si>
    <t xml:space="preserve">CIUDAD BOLÍVAR CAMINA SEGURA en Convivencia Ciudadana con seguridad  y acciones afirmativas para la localidad. </t>
  </si>
  <si>
    <t xml:space="preserve">Fortalecer 260 organizaciones comunitarias a través de capacidades para promover acciones de corresponsabilidad en la gestión de la seguridad y la convivencia  </t>
  </si>
  <si>
    <t>Implementar 1.200 acciones formativas diferenciales para la promoción de la convivencia ciudadana</t>
  </si>
  <si>
    <t>Creciendo y emprendiendo juntas en pro del reconocimiento y los derechos de las mujeres en "CIUDAD BOLÍVAR CAMINA SEGURA</t>
  </si>
  <si>
    <t>Vincular 8000 personas en acciones para la prevención del feminicidio y la violencia contra la mujer.</t>
  </si>
  <si>
    <t>Confianza y Legitimidad frente a la seguridad de Ciudad Bolívar camina segura.</t>
  </si>
  <si>
    <t>Intervenir 6 equipamientos de seguridad y acceso a la justicia con acciones de fortalecimiento, operación, adecuación y/o dotación</t>
  </si>
  <si>
    <t>Acceso a la justicia restaurativa para la localidad "Ciudad Bolívar Camina Segura</t>
  </si>
  <si>
    <t>Fortalecer  800 actores comunitarios con herramientas y capacidades para la implementación de un enfoque restaurativo para la justicia y la convivencia</t>
  </si>
  <si>
    <t>MEJOR INFRAESTRUCTURA PEATONAL INCLUSIVA Y SEGURA PARA CIUDAD BOLIVAR</t>
  </si>
  <si>
    <t>Intervenir12.000 metros cuadrados de elementos del sistema de espacio público peatonal con acciones de construcción y/o conservación.</t>
  </si>
  <si>
    <t>Acciones de Seguridad Integrales para la localidad"CIUDAD BOLIVAR CAMINA SEGURA"</t>
  </si>
  <si>
    <t>Ciudad Bolívar Camina Segura y Promueve El Bienestar Integral Para La Inclusión Social</t>
  </si>
  <si>
    <t>Beneficiar 4460 jóvenes con transferencias condicionadas y  acompañamiento psicosocial para la promoción al acceso y permanencia a oportunidades de formación y empleabilidad</t>
  </si>
  <si>
    <t>Beneficiar 6.750 personas mayores con transferencias monetarias</t>
  </si>
  <si>
    <t>BIENESTAR EN SALUD INTEGRAL PARA  LA LOCALIDAD " CIUDAD BOLIVAR CAMINA SEGURA"</t>
  </si>
  <si>
    <t>Vincular 2000 personas con discapacidad, cuidadores y cuidadoras, en actividades complementarias en salud</t>
  </si>
  <si>
    <t>Vincular 3.000 personas a las acciones desarrolladas desde los dispositivos de base comunitaria en respuesta al consumo de SPA</t>
  </si>
  <si>
    <t>Beneficiar  3200 personas con discapacidad a través de Dispositivos de Asistencia Personal - Ayudas Técnicas (no incluidas en los Planes de Beneficios)</t>
  </si>
  <si>
    <t>Vincular 3000  personas a las acciones y estrategias para promover la salud sexual y reproductiva consciente en los diferentes ciclos de vida</t>
  </si>
  <si>
    <t>Beneficiar  3000 personas con acciones para la promoción y atención de la salud mental</t>
  </si>
  <si>
    <t>Bogotaniando "Ciudad Bolívar Camina Segura</t>
  </si>
  <si>
    <t>UNA LOCALIDAD QUE PROMUEVE LOS DERECHOS DE LAS MUJERES, CUIDA Y POTENCIALIZA A SUS CUIDADORAS Y PREVIENE HECHOS DE VIOLENCIA CONTRA LAS MUJERES "CIUDAD BOLÍVAR CAMINA SEGURA"</t>
  </si>
  <si>
    <t>Vincular 1200 personas en procesos para la prevención de violencias en el contexto familiar y/o violencia sexual</t>
  </si>
  <si>
    <t>Vincular 8.000 mujeres cuidadoras a estrategias de cuidado.</t>
  </si>
  <si>
    <t>Vincular 4000 mujeres para el ejercicio de derechos y el fortalecimiento de su autonomía económica</t>
  </si>
  <si>
    <t>Un territorio de construcción y fortalecimiento de paz, memoria y reconciliación en Ciudad Bolívar Camina Segura.</t>
  </si>
  <si>
    <t>Conexión cultural: Impulso y Circulación Artística en la lccalidad "CIUDAD BOLÍVAR CAMINA SEGURA"</t>
  </si>
  <si>
    <t>Otorgar 200 estímulos de apoyo al sector artístico y cultural.</t>
  </si>
  <si>
    <t>Realizar 60 eventos de promoción, circulción y apropiación de actividades artísticas, culturales y patrimoniales.</t>
  </si>
  <si>
    <t>Capacitar 4000  personas en los campos artísticos, interculturales, culturales y/o patrimoniales.</t>
  </si>
  <si>
    <t>Beneficiar 300 organizaciones artísticas, culturales y patrimoniales con elementos entregados.</t>
  </si>
  <si>
    <t xml:space="preserve">Ciudad Bolivar camina segura y con bienestar atraves de la practica y formacion en el deporte, la recreacion y la actividad fisica </t>
  </si>
  <si>
    <t>Beneficiar 320 colectivos u organizaciones recreo deportivas  inscritas en el Banco que implementan iniciativas de carácter barrial con apoyos economicos</t>
  </si>
  <si>
    <t>Beneficiar  4000 personas en actividades recreo-deportivas comunitarias.</t>
  </si>
  <si>
    <t>Capacitar 1250 personas en los campos deportivos o recreativos</t>
  </si>
  <si>
    <t>Beneficiar 1600 Personas con la entrega de dotaciones deportivas.</t>
  </si>
  <si>
    <t>Ciudad Bolívar Camina Segura y comprometida por el Bienestar Animal</t>
  </si>
  <si>
    <t>Vincular 11000  personas en acciones educativas en temas de protección y bienestar animal</t>
  </si>
  <si>
    <t>Atender 22.000 animales en los programas de brigadas médicas, urgencias veterinarias y adopciones</t>
  </si>
  <si>
    <t>Esterilizar 21000 perros y gatos incluyendo los que está en condición de vulnerabilidad</t>
  </si>
  <si>
    <t>Educacion con calidad desde la primera infancia hasta el acceso a la educación superior en una "CIUDAD BOLÍVAR CAMINA SEGURA"</t>
  </si>
  <si>
    <t>Dotar 48 sedes educativas urbanas y rurales con recursos pedagógicos y/o tecnológicos</t>
  </si>
  <si>
    <t>Beneficiar 1050 estudiantes con apoyo de sostenimiento para la permanencia en la educación posmedia (niveles de formación técnico profesional, tecnólogo y, profesional universitario). (niveles de formación técnico profesional, tecnólogo, profesional universitario y educación para el trabajo y desarrollo humano).</t>
  </si>
  <si>
    <t>Beneficiar 1050 estudiantes en programas de educación posmedia (niveles de formación técnico profesional, tecnólogo y, profesional universitario) (niveles de formación técnico profesional, tecnólogo, profesional universitario y educación para el trabajo y desarrollo humano).</t>
  </si>
  <si>
    <t>Un Modelo para el Fortalecimiento y el Desarrollo Productivo de la localidad "CIUDAD BOLÍVAR CAMINA SEGURA"</t>
  </si>
  <si>
    <t>Realizar 2200  acciones para fortalecer las capacidades y/o habilidades, técnicas y blandas  en educación para el trabajo y desarrollo humano de las personas de la localidad, con el fin de mejorar el acceso a oportunidades de empleo.</t>
  </si>
  <si>
    <t xml:space="preserve">Apoyar 500  Mipymes y/o emprendimientos orientados al fortalecimiento de las capacidades locales para la gestión y el desarrollo turístico </t>
  </si>
  <si>
    <t xml:space="preserve"> Impulso Creativo para la localidad "CIUDAD BOLÍVAR CAMINA SEGURA"</t>
  </si>
  <si>
    <t>Financiar 180 proyectos del sector cultural y creativo.</t>
  </si>
  <si>
    <t>Ciudad Bolívar, Impulsando la Productividad, Comercialización  y el Tejido empresarial rural</t>
  </si>
  <si>
    <t>Vincular 180 hogares y/o unidades productivas a procesos productivos y de comercialización en el sector rural.</t>
  </si>
  <si>
    <t>Apoyar 800 Mipymes, emprendimientos y/o actores de la economia informal para el fortalecimiento del tejido empresarial local.</t>
  </si>
  <si>
    <t>DISEÑO, CONSTRUCCIÓN, MANTENIMIENTO Y ADECUACIÓN DE PARQUES, CIUDAD BOLIVAR CAMINA SEGURA</t>
  </si>
  <si>
    <t>Construir 4.000 m2 de Parques de la red de proximidad (la construcción incluye su dotación).</t>
  </si>
  <si>
    <t xml:space="preserve">Intervenir 9 Parques  de la red de proximidad con acciones de mejoramiento, mantenimiento y/o dotación. </t>
  </si>
  <si>
    <t>Ciudad Bolívar Camina Segura en ser, Sostenible, Activa y Participativa en Estrategias Ambientales y Agropecuarias</t>
  </si>
  <si>
    <t>Implementar 80 procesos comunitarios de educación ambiental que promueven la conservación de la biodiversidad y el agua 5</t>
  </si>
  <si>
    <t>Implementar 60 huertas urbanas 3</t>
  </si>
  <si>
    <t>Mantener 800 árboles en zona urbana</t>
  </si>
  <si>
    <t>Implementar 120 procesos comunitarios de educación ambiental que promueven la conservación de la biodiversidad y el agua</t>
  </si>
  <si>
    <t>Mantener 1300 árboles en zona rural</t>
  </si>
  <si>
    <t>Capacitar a personas en 8 acciones separación en la fuente y reciclaje.</t>
  </si>
  <si>
    <t>Apoyar 848 predios rurales con buenas prácticas agropecuarias y ambientales que fortalezcan la protección a coberturas vegetales y recurso hídrico</t>
  </si>
  <si>
    <t>Ciudad Bolívar Camina segura, Reverdecida y Resiliente al Cambio Climático</t>
  </si>
  <si>
    <t xml:space="preserve">Lograr 6 hectáreas en proceso de restauración ecológica </t>
  </si>
  <si>
    <t xml:space="preserve">Realizar acciones de conservación en 4 hectáreas de la  Estructura Ecológica Principal </t>
  </si>
  <si>
    <t>Intervenir 6 hectáreas de conectores ecosistémicos 4</t>
  </si>
  <si>
    <t>Lograr 8 hectáreas en proceso de restauración ecológica</t>
  </si>
  <si>
    <t>MEJORAR LA INFRAESTRUCTURA PARA CONSTRUIR TEJIDO SOCIAL EN CIUDAD BOLIVAR CAMINA SEGURA</t>
  </si>
  <si>
    <t>Intervenir 19 Kilómetros-carril de malla vial urbana (local y/o intermedia) con acciones de construcción y/o conservación</t>
  </si>
  <si>
    <t>Intervenir 20 Kilómetros-carril de malla vial rural con acciones de construcción y/o conservación</t>
  </si>
  <si>
    <t>Ciudad Bolívar Camina Segura, con estrategias de Resiliencia Climática, Gestión del Riesgo, prevencion de emergencias y Manejo de Desastres para un Territorio Seguro y Sostenible.</t>
  </si>
  <si>
    <t>Realizar 100 acciones efectivas para el fortalecimiento de las capacidades locales en torno a la gestión del riesgo</t>
  </si>
  <si>
    <t>Realizar 8 obras de mitigación y/u obras de mitigación existentes con mantenimiento</t>
  </si>
  <si>
    <t>Ciudad Bolívar Camina segura, Mejorando la Provisión y Calidad de los Servicios de Agua</t>
  </si>
  <si>
    <t>Fortalecer 6 acueductos veredales con asistencia, intervenir técnica u organizativa</t>
  </si>
  <si>
    <t>Dotación e Intervención de los espacios de  cuidado para la Primera Infancia de  la Localidad   "CIUDAD BOLÍVAR CAMINA SEGURA"</t>
  </si>
  <si>
    <t>Dotar y/o acondicionar 10 unidades operativas orientadas a la atención de la primera infancia (Jardines Infantiles, Casas de Pensamiento Intercultural, Modalidad Espacios Rurales, Crecemos en la Ruralidad, Creciendo Juntos, Centros Amar, Centros Forjar)</t>
  </si>
  <si>
    <t xml:space="preserve">Dotar y/o acondicionar 2 unidades operativas de atención especializada (Centros Integrarte, Centros Crecer y Cadis) </t>
  </si>
  <si>
    <t>Dotar y/o acondicionar 2 Centros de Desarrollo Comunitarios  para la prestación de servicios sociales dirigidas al desarrollo de capacidades y generación de oportunidades</t>
  </si>
  <si>
    <t>Mejoramiento de la calidad de vida en los habitantes rurales de la localidad Ciudad Bolívar Camina Segura.</t>
  </si>
  <si>
    <t>Mejorar 48 viviendas de interés social rurales.</t>
  </si>
  <si>
    <t>“Ciudad Bolívar Camina Segura” hacia una gestión efectiva, transparente con control de territorio</t>
  </si>
  <si>
    <t xml:space="preserve">Conexión Hacia El Universo Digital Para "Ciudad Bolívar Camina Segura" </t>
  </si>
  <si>
    <t>Operativizar 13 Centros de Acceso Comunitario en zonas rurales y/o apartadas y/o urbanas, con énfasis en Servicios TIC´s generados.</t>
  </si>
  <si>
    <t>Operativizar 13 Centros de Acceso Comunitario en zonas rurales y/o apartadas y/o urbanas, con énfasis en procesos de formación y desarrollo de competencias digitales.</t>
  </si>
  <si>
    <t>Participación activa para la localidad "Ciudad Bolívar, camina segura"</t>
  </si>
  <si>
    <t>Fortalecer 380 Organizaciones sociales e Instancias de participación ciudadana.</t>
  </si>
  <si>
    <t>Capacitar 4.000 personas a través de procesos de formación para la participación de manera virtual y presencial.</t>
  </si>
  <si>
    <t>Dotar 130 organizaciones comunales</t>
  </si>
  <si>
    <t>Construir 1 sedes de salones comunales y/o casas de participación.</t>
  </si>
  <si>
    <t>Equipamientos Culturales y patrimoniales accesibles y modernos en una CIUDAD BOLIVAR QUE CAMINA SEGURA"</t>
  </si>
  <si>
    <t>Intervenir 8 equipamientos culturales con acciones de construcción, adecuación y/o dotación</t>
  </si>
  <si>
    <t>Ciudad Bolívar Camina Segura" Iniciativas Concertadas con las comunidades Étnicas</t>
  </si>
  <si>
    <t>Concertar e implementar CUATRO (4) iniciativa de inversión local con los pueblos indígenas (aplica en todas las localidades con autoridades indígenas)</t>
  </si>
  <si>
    <t>Concertar e implementar CUATRO (4) iniciativa de inversión local con las comunidades negras, afrocolombianas y palenqueras (aplica en todas las localidades con autoridades NAP)</t>
  </si>
  <si>
    <t>La Candelaria</t>
  </si>
  <si>
    <t>Formando Candelarios y Candelarias</t>
  </si>
  <si>
    <t xml:space="preserve">Fortalecer 13 organizaciones comunitarias a través de capacidades para promover acciones de corresponsabilidad en la gestión de la seguridad y la convivencia. </t>
  </si>
  <si>
    <t>Implementar 12 acciones formativas diferenciales para la promoción de la convivencia ciudadana.</t>
  </si>
  <si>
    <t>En La Candelaria vivimos libres y caminamos seguras</t>
  </si>
  <si>
    <t>Vincular 1800 personas en acciones para la prevención del feminicidio y la violencia contra la mujer.</t>
  </si>
  <si>
    <t>La candelaria camina hacia el fortalecimiento de la Seguridad y acceso a la Justicia</t>
  </si>
  <si>
    <t>Suministrar 3 dotaciones a organismos de seguridad</t>
  </si>
  <si>
    <t>Intervenir 1 equipamiento de seguridad y acceso a la justicia con acciones de fortalecimiento, operación, adecuación y/o dotación</t>
  </si>
  <si>
    <t>La Candelaria camina hacia la convivencia ciudadana y la justicia local</t>
  </si>
  <si>
    <t>Fortalecer 2 programas de abordaje de conflictividad escolar para la convivencia con enfoque restaurativo</t>
  </si>
  <si>
    <t>Implementar 1 proyecto de justicia local para la resolución efectiva de conflictividades de manera integral en el sistema de justicia</t>
  </si>
  <si>
    <t>Implementar 1 proyecto comunitarios en la localidad, para la apropiación del Código Nacional de Seguridad y Convivencia Ciudadana</t>
  </si>
  <si>
    <t>La Candelaria camina segura en un espacio público incluyente</t>
  </si>
  <si>
    <t>Espacio Público para todos en el corazón de Bogotá</t>
  </si>
  <si>
    <t>Intervenir  1000 metros cuadrados de elementos del sistema de espacio público peatonal con acciones de construcción y/o conservación.</t>
  </si>
  <si>
    <t>La Candelaria camina segura de la mano  de sus gestores de convivencia</t>
  </si>
  <si>
    <t>La Candelaria camina segura hacia un futuro con menos pobreza</t>
  </si>
  <si>
    <t>Beneficiar 312 jóvenes con transferencias condicionadas y  acompañamiento psicosocial para la promoción al acceso y permanencia a oportunidades de formación y empleabilidad</t>
  </si>
  <si>
    <t xml:space="preserve">Atender 4728 personas con apoyos que contribuyan al ingreso mínimo garantizado. </t>
  </si>
  <si>
    <t>Beneficiar 564 personas mayores con apoyo económico tipo C.</t>
  </si>
  <si>
    <t>La candelaria camina hacia una salud preventiva e inclusiva</t>
  </si>
  <si>
    <t>Vincular 80 personas a las acciones desarrolladas desde los dispositivos de base comunitaria en respuesta al consumo de SPA.</t>
  </si>
  <si>
    <t>Beneficiar 260 personas con discapacidad a través de Dispositivos de Asistencia Personal - Ayudas Técnicas (no incluidas en los Planes de Beneficios).</t>
  </si>
  <si>
    <t>Vincular 195 personas a las acciones y estrategias para promover la salud sexual y reproductiva consciente en los diferentes ciclos de vida</t>
  </si>
  <si>
    <t>Beneficiar 400 personas  con acciones para la promoción y atención de la salud mental .</t>
  </si>
  <si>
    <t>El Corazón de la Candelaria, Símbolo de la Bogotaneidad</t>
  </si>
  <si>
    <t>Desarrollar 4 acciones orientadas a la ciudadanía, en el marco de la estrategia "Bogotaneidad”</t>
  </si>
  <si>
    <t xml:space="preserve"> La candelaria camina hacia la prevencion de violencias, autonomia y cuidado con enfoque de igualdad para las mujeres y familias</t>
  </si>
  <si>
    <t xml:space="preserve">Vincular 1580 personas en procesos para la prevención de violencias en el contexto familiar y/o violencia sexual   </t>
  </si>
  <si>
    <t>Vincular 1040 mujeres cuidadoras a estrategias de cuidado.</t>
  </si>
  <si>
    <t>Vincular 1040 mujeres para el ejercicio de derechos y el fortalecimiento de su autonomía económica</t>
  </si>
  <si>
    <t>Numero de casas de igualdad dotadas</t>
  </si>
  <si>
    <t>Dotación de Casas de igualdad</t>
  </si>
  <si>
    <t>Dotar 1 casa de igualdad</t>
  </si>
  <si>
    <t>La Candelaria,  un territorio de memoria, paz y reconciliación</t>
  </si>
  <si>
    <t>Realizar 8 procesos pedagógicos, artísticos, culturales, formativos o para el fortalecimiento de iniciativas ciudadanas para la apropiación social de la memoria, verdad, reparación integral a víctimas, paz y reconciliación..</t>
  </si>
  <si>
    <t>La Candelaria Camina Hacia la Promoción del Deporte y la Recreación</t>
  </si>
  <si>
    <t>Otorgar 100 estímulos de apoyo al sector artístico y cultural.</t>
  </si>
  <si>
    <t>Capacitar 150 personas en los campos artísticos, interculturales, culturales y/o patrimoniales.</t>
  </si>
  <si>
    <t>Beneficiar 20 organizaciones artísticas, culturales y patrimoniales con elementos entregados.</t>
  </si>
  <si>
    <t>Con Cultura Redescubrimos el Corazón de Bogotá</t>
  </si>
  <si>
    <t>Beneficiar 16 colectivos u organizaciones recreo deportivas  inscritas en el Banco que implementan iniciativas de carácter barrial con apoyos economicos</t>
  </si>
  <si>
    <t xml:space="preserve">Capacitar 400 personas en los campos deportivos o recreativos </t>
  </si>
  <si>
    <t>Por un cuidado responsable de los animales de La Candelaria</t>
  </si>
  <si>
    <t>Vincular 550 personas en acciones educativas en temas de protección y bienestar animal</t>
  </si>
  <si>
    <t>Atender 1600 animales en los programas de brigadas médicas, urgencias veterinarias y adopciones</t>
  </si>
  <si>
    <t>Esterilizar 1600 perros y gatos incluyendo los que está en condición de vulnerabilidad</t>
  </si>
  <si>
    <t>La Candelaria con educación para la vida</t>
  </si>
  <si>
    <t>Dotar 3 sedes educativas urbanas y rurales con recursos pedagógicos y/o tecnológicos (Localidad de la Candelaria)</t>
  </si>
  <si>
    <t>Beneficiar 77 estudiantes con apoyo de sostenimiento para la permanencia en la educación posmedia (niveles de formación técnico profesional, tecnólogo, profesional universitario y educación para el trabajo y desarrollo humano).</t>
  </si>
  <si>
    <t>Beneficiar 77 estudiantes en programas de educación posmedia (niveles de formación técnico profesional, tecnólogo, profesional universitario y educación para el trabajo y desarrollo humano).</t>
  </si>
  <si>
    <t>La Candelaria Camina hacía un fortalecimiento empresarial y fomento al empleo equitativo e incluyente</t>
  </si>
  <si>
    <t>Realizar 16 acciones para fortalecer las capacidades y/o habilidades, técnicas y blandas de las personas de la localidad, con el fin de mejorar el acceso a oportunidades de empleo.</t>
  </si>
  <si>
    <t xml:space="preserve">Apoyar 25 Mipymes y/o emprendimientos orientados al fortalecimiento de las capacidades locales para la gestión y el desarrollo turístico </t>
  </si>
  <si>
    <t>La Candelaria Camina Hacia el Fortalecimiento de los Proyectos Culturales y Creativos</t>
  </si>
  <si>
    <t>Financiar 28 proyectos del sector cultural y creativo.</t>
  </si>
  <si>
    <t>La Candelaria Camina hacía un fortalecimiento del tejido empresarial</t>
  </si>
  <si>
    <t>Parques: recreación y cultura para La Candelaria</t>
  </si>
  <si>
    <t xml:space="preserve">Intervenir 1 Parque de la red de proximidad con acciones de mejoramiento, mantenimiento y/o dotación. </t>
  </si>
  <si>
    <t>La Candelaria camina entre espacios verdes y procesos de gestión ambiental</t>
  </si>
  <si>
    <t>Implementar 3 procesos comunitarios de educación ambiental que promueven la conservación de la biodiversidad y el agua + 100 mm de árboles</t>
  </si>
  <si>
    <t xml:space="preserve">Implementar 21 huertas urbanas </t>
  </si>
  <si>
    <t xml:space="preserve">Mantener 100 m2 de jardinería </t>
  </si>
  <si>
    <t>Mantener 100 árboles en zona urbana - 100 mm</t>
  </si>
  <si>
    <t>La Candelaria camina hacia la construcción y la conservación de la malla  vial</t>
  </si>
  <si>
    <t>Intervenir 7 Kilómetros-carril de malla vial urbana (local y/o intermedia) con acciones de construcción y/o conservación</t>
  </si>
  <si>
    <t>La Candelaria brinda respuesta a emergencias y desastres</t>
  </si>
  <si>
    <t>Realizar 15 acciones efectivas para el fortalecimiento de las capacidades locales para la respuesta a emergencias y desastres.</t>
  </si>
  <si>
    <t>La Candelaria camina de la mano de sus niños y jóvenes</t>
  </si>
  <si>
    <t>Dotar y/o acondicionar 1 unidad operativa orientada a la atención de la primera infancia (Jardines Infantiles, Casas de Pensamiento Intercultural, Modalidad Espacios Rurales, Crecemos en la Ruralidad, Creciendo Juntos, Centros Amar, Centros Forjar)</t>
  </si>
  <si>
    <t>La Candelaria camina segura con un gobierno confiable</t>
  </si>
  <si>
    <t xml:space="preserve">Intervenir 1 sede administrativa local </t>
  </si>
  <si>
    <t>La Candelaria conectada desde el corazón de la ciudad</t>
  </si>
  <si>
    <t>Operativizar 3 Centros de Acceso Comunitario en zonas rurales y/o apartadas y/o urbanas.</t>
  </si>
  <si>
    <t>Redescubriendo La Candelaria con participación incidente y democrática</t>
  </si>
  <si>
    <t>Fortalecer 25 organizaciones comunales (JAC y Propiedad Horizontal).</t>
  </si>
  <si>
    <t>Fortalecer 20 medios comunitarios y alternativos.</t>
  </si>
  <si>
    <t>La Candelaria mejor equipada para la cultura</t>
  </si>
  <si>
    <t>La Candelaria reconoce a sus comunidades étnicas</t>
  </si>
  <si>
    <t>Concertar e implementar una  (1) iniciativa de inversión local con los pueblos indígenas (aplica en todas las localidades con autoridades indígenas)</t>
  </si>
  <si>
    <t>Bosa</t>
  </si>
  <si>
    <t>Bosa: Una comunidad cohesionada que construye seguridad ciudadana.</t>
  </si>
  <si>
    <t>Fortalecer 200 organizaciones comunitarias a través de capacidades para promover acciones de corresponsabilidad en la gestión de la seguridad y la convivencia  </t>
  </si>
  <si>
    <t>Implementar 8 acciones formativas diferenciales para la promoción de la convivencia ciudadana </t>
  </si>
  <si>
    <t>Implementar 8 iniciativas de convivencia con participación de la ciudadanía. </t>
  </si>
  <si>
    <t>Bosa emancipadora: un territorio garante de los derechos de las mujeres</t>
  </si>
  <si>
    <t xml:space="preserve">Vincular 10.000 personas en acciones para la prevención del feminicidio y la violencia contra la mujer. </t>
  </si>
  <si>
    <t>Eficiencia logistica y tecnologica para que Bosa camine segura</t>
  </si>
  <si>
    <t>Suministrar 8 dotaciones a organismos de seguridad. </t>
  </si>
  <si>
    <t>Intervenir 2 equipamientos de seguridad y acceso a la justicia con acciones de fortalecimiento, operación, adecuación y/o dotación </t>
  </si>
  <si>
    <t>Bosa Restaurativa: Una ciudadanía que construye convivencia a partir de la confianza y el enfoque restaurativo</t>
  </si>
  <si>
    <t>Fortalecer 4 programas de abordaje de conflictividad escolar para la convivencia con enfoque restaurativo </t>
  </si>
  <si>
    <t>Fortalecer 15.000 actores comunitarios con herramientas y capacidades para la implementación de un enfoque restaurativo para la justicia y la convivencia. </t>
  </si>
  <si>
    <t>Implementar 4 proyectos de justicia local para la resolución efectiva de conflictividades de manera integral en el sistema de justicia </t>
  </si>
  <si>
    <t>Beneficiar 20.000 ciudadanos con habilidades y capacidades para gestionar la convivencia constructivamente </t>
  </si>
  <si>
    <t>Implementar 4 proyectos comunitarios en la localidad, para la apropiación del Código Nacional de Seguridad y Convivencia Ciudadana </t>
  </si>
  <si>
    <t>Implementar 8 acciones pedagógicas para la gestión de conflictividades y prevención de violencias </t>
  </si>
  <si>
    <t>Ejecutar 4 programas comunitarios con enfoque restaurativo para el cuidado del espacio público y del medio ambiente </t>
  </si>
  <si>
    <t>Espacio publico recuperado y organizado para que Bosa camine segura</t>
  </si>
  <si>
    <t>Realizar 10 acuerdos para la organización, la recuperación, el cuidado, el embellecimiento, la sostenibilidad, el mejoramiento y el aprovechamiento económico del espacio público. </t>
  </si>
  <si>
    <t>Espacio público seguro e inclusivo</t>
  </si>
  <si>
    <t>Intervenir 4000 metros cuadrados de elementos del sistema de espacio público peatonal con acciones de construcción y/o conservación. </t>
  </si>
  <si>
    <t>Gestion policiva con capacidad resolutiva</t>
  </si>
  <si>
    <t>Implementar 4 estrategias de seguridad y convivencia mediante acciones de gestores locales que permitan usar y disfrutar del espacio público. </t>
  </si>
  <si>
    <t>Bosa reduce las formas extremas de exclusión</t>
  </si>
  <si>
    <t>Beneficiar 482 jóvenes con transferencias condicionadas y acompañamiento psicosocial para la promoción al acceso y permanencia a oportunidades de formación y empleabilidad </t>
  </si>
  <si>
    <t>Atender 51.912 personas con apoyos que contribuyan al ingreso mínimo garantizado </t>
  </si>
  <si>
    <t>Beneficiar 6170 personas mayores con transferencias monetarias</t>
  </si>
  <si>
    <t>Bosa comprometida con la erradicación del hambre</t>
  </si>
  <si>
    <t>Habilitar 600 cupos para la atención de población en inseguridad alimentaria y nutricional del Distrito Capital, a través de comedores   comunitarios. </t>
  </si>
  <si>
    <t>Bosa empatica y garante de una ciudadanía saludable</t>
  </si>
  <si>
    <t>Vincular 2.000 personas con discapacidad, cuidadores y cuidadoras, en actividades complementarias en salud. </t>
  </si>
  <si>
    <t>Vincular 3.500 personas a las acciones desarrolladas desde los dispositivos de base comunitaria en respuesta al consumo de SPA. </t>
  </si>
  <si>
    <t>Beneficiar 3.000 personas con discapacidad a través de Dispositivos de Asistencia Personal - Ayudas Técnicas (no incluidas en los Planes de Beneficios). </t>
  </si>
  <si>
    <t>Vincular 1.500 personas a las acciones y estrategias para promover la salud sexual y reproductiva consciente en los diferentes ciclos de vida. </t>
  </si>
  <si>
    <t>Beneficiar 2.000 personas con acciones para la promoción y atención de la salud mental. </t>
  </si>
  <si>
    <t>Innovar para resolver</t>
  </si>
  <si>
    <t>Desarrollar 4 acciones orientadas a la ciudadanía, en el marco de la estrategia "Bogotaneidad </t>
  </si>
  <si>
    <t>Fortalecer 4 unidades de innovación pública y  social a nivel local </t>
  </si>
  <si>
    <t>Bosa protectora y garante de derechos de las mujeres y sus familias</t>
  </si>
  <si>
    <t>Vincular 40.000 personas en procesos para la prevención de violencias en el contexto familiar y/o violencia sexual.    </t>
  </si>
  <si>
    <t>Vincular 6.000 mujeres cuidadoras a estrategias de cuidado. </t>
  </si>
  <si>
    <t>Vincular 6.000 mujeres para el ejercicio de derechos y el fortalecimiento de su autonomía económica </t>
  </si>
  <si>
    <t>Paz, memoria y reconciliación para que Bosa Camine Segura</t>
  </si>
  <si>
    <t>Realizar 20 procesos pedagógicos, artísticos, culturales, formativos o para el fortalecimiento de iniciativas ciudadanas para la apropiación social de la memoria, verdad, reparación integral a víctimas, paz y reconciliación.</t>
  </si>
  <si>
    <t>Realizar 20 acciones de construcción de paz que contribuyan al tejido social, la integración local, la sostenibilidad económica y/o desarrollo territorial para la reconciliación. </t>
  </si>
  <si>
    <t>Realizar 16 procesos de fortalecimiento de habilidades y capacidades de la población víctima del conflicto armado o excombatientes para promover su participación en los diferentes escenarios. </t>
  </si>
  <si>
    <t>Bosa: epicentro cultural de una ciudad que camina segura</t>
  </si>
  <si>
    <t>Otorgar 180 estímulos de apoyo al sector artístico y cultural </t>
  </si>
  <si>
    <t>Realizar 150 eventos de promoción, circulación y apropiación de actividades artísticas, culturales y patrimoniales </t>
  </si>
  <si>
    <t>Capacitar 2.500 personas en los campos artísticos, interculturales, culturales y/o patrimoniales </t>
  </si>
  <si>
    <t>Beneficiar 200 organizaciones artísticas, culturales y patrimoniales con elementos entregados </t>
  </si>
  <si>
    <t>Deporte y recreación para la apropiación efectiva del espacio publico y la construcción de ciudadanía</t>
  </si>
  <si>
    <t>Beneficiar 240 colectivos u organizaciones recreo deportivas inscritas en el Banco que implementan iniciativas de carácter barrial con apoyos económicos </t>
  </si>
  <si>
    <t>Beneficiar a 60.000 personas en actividades recreo-deportivas comunitarias </t>
  </si>
  <si>
    <t>Capacitar 8.000 personas en los campos deportivos o recreativos </t>
  </si>
  <si>
    <t>Beneficiar 5.000 personas con la entrega de dotaciones deportivas </t>
  </si>
  <si>
    <t>Bosa protege la vida animal</t>
  </si>
  <si>
    <t>Vincular 4.000 personas en acciones educativas en temas de protección y bienestar animal </t>
  </si>
  <si>
    <t>Atender 15.000 animales en los programas de brigadas médicas, urgencias veterinarias y adopciones </t>
  </si>
  <si>
    <t>Esterilizar 25.000 perros y gatos incluyendo los que está en condición de vulnerabilidad </t>
  </si>
  <si>
    <t>Educación como elemento central para la construcción de una Bosa que camina segura</t>
  </si>
  <si>
    <t>Dotar 36 sedes educativas con equipamientos, recursos pedagógicos y/o tecnológicos</t>
  </si>
  <si>
    <t>Beneficiar 800 estudiantes con apoyo de sostenimiento para la permanencia en la educación posmedia (niveles de formación técnico profesional, tecnólogo, profesional universitario y educación para el trabajo y desarrollo humano)</t>
  </si>
  <si>
    <t>Beneficiar 800 estudiantes en programas de educación posmedia (niveles de formación técnico profesional, tecnólogo, profesional universitario y educación para el trabajo y desarrollo humano)</t>
  </si>
  <si>
    <t>Desarrollo economico incluyente para que Bosa camine Segura</t>
  </si>
  <si>
    <t>Realizar 886 acciones para fortalecer las capacidades y/o habilidades, técnicas y blandas de las personas de la localidad, con el fin de mejorar el acceso a oportunidades de empleo.</t>
  </si>
  <si>
    <t>Apoyar 200 Mipymes y/o emprendimientos orientados al fortalecimiento de las capacidades locales para la gestión y el desarrollo turístico</t>
  </si>
  <si>
    <t>Bosa, un territorio que genera valor a partir de la Cultura</t>
  </si>
  <si>
    <t xml:space="preserve">Financiar 114 proyectos del sector cultural y creativo </t>
  </si>
  <si>
    <t>Bosa caminando segura hacia la formalización empresarial</t>
  </si>
  <si>
    <t>Apoyar 850 Mipymes, emprendimientos y/o actores de la economía informal para el fortalecimiento del tejido empresarial local</t>
  </si>
  <si>
    <t>Infraestructura deportiva de calidad para que Bosa camine segura</t>
  </si>
  <si>
    <t>Construir 3.000 m2 de Parques de la red de proximidad (la construcción incluye su dotación). </t>
  </si>
  <si>
    <t>Intervenir 32 parques de la red de proximidad con acciones de mejoramiento, mantenimiento y/o dotación. </t>
  </si>
  <si>
    <t>Bosa protectora de su ambiente</t>
  </si>
  <si>
    <t>Implementar 40 procesos comunitarios de educación ambiental que promueven la conservación de la biodiversidad y el agua </t>
  </si>
  <si>
    <t>Implementar 500 huertas urbanas  </t>
  </si>
  <si>
    <t>Construir 600 m2 de muros y techos verdes. </t>
  </si>
  <si>
    <t>Mantener 1.200 m2 de jardinería </t>
  </si>
  <si>
    <t>Mantener 3.000 árboles en zona urbana </t>
  </si>
  <si>
    <t>Capacitar a 10.000 personas en separación en la fuente y reciclaje. </t>
  </si>
  <si>
    <t>Bosa comprometida con la acción climatica</t>
  </si>
  <si>
    <t>Generar 4.000 m2 de áreas renaturalizadas </t>
  </si>
  <si>
    <t>Realizar acciones de conservación en 4 hectáreas de la Estructura Ecológica Principal </t>
  </si>
  <si>
    <t>Intervenir 2 hectáreas de conectores ecosistémicos </t>
  </si>
  <si>
    <t>Movilidad sostenible para que Bosa camine segura</t>
  </si>
  <si>
    <t>Intervenir 10 Kilómetros-carril de malla vial urbana (local y/o intermedia) con acciones de construcción y/o conservación </t>
  </si>
  <si>
    <t>Bosa, un territorio que reduce su vulnerabilidad y aumenta su resiliencia climatica</t>
  </si>
  <si>
    <t>Realizar 12 acciones efectivas para el fortalecimiento de las capacidades locales para la respuesta a emergencias y desastres. </t>
  </si>
  <si>
    <t>Realizar 1 obra de mitigación y/u obras de mitigación existentes con mantenimiento. </t>
  </si>
  <si>
    <t>Bosa con espacios sociales inclusivos y de calidad</t>
  </si>
  <si>
    <t>Dotar y/o acondicionar 20 unidades operativas orientadas a la atención de la primera infancia (Jardines Infantiles, Casas de Pensamiento Intercultural, Modalidad Espacios Rurales, Crecemos en la Ruralidad, Creciendo Juntos, Centros Amar, Centros Forjar) </t>
  </si>
  <si>
    <t>Dotar y/o acondicionar 1 unidad operativa de atención especializada (Centros Integrarte, Centros Crecer y Cadis) </t>
  </si>
  <si>
    <t>Dotar y/o acondicionar 1 unidad operativa orientada a la atención de jóvenes (casas de la juventud, centros forjar) </t>
  </si>
  <si>
    <t>Dotar y/o acondicionar 1 centro de Desarrollo Comunitario para la prestación de servicios sociales dirigidas al desarrollo de capacidades y generación de oportunidades </t>
  </si>
  <si>
    <t>Dotar y/o acondicionar 3 unidades operativas orientadas a la prestación de servicios a la persona mayor </t>
  </si>
  <si>
    <t>Gobernaza efectiva y eficiente enfocada en Resolver</t>
  </si>
  <si>
    <t>Construir 2 sedes administrativas locales </t>
  </si>
  <si>
    <t>Intervenir 2 sedes administrativa local </t>
  </si>
  <si>
    <t>Realizar 4 estrategias de fortalecimiento institucional (una por vigencia). </t>
  </si>
  <si>
    <t>Realizar 4 estrategias de inspección, vigilancia y control (una por vigencia). </t>
  </si>
  <si>
    <t>Construyendo confianza ciudadana a partir de la tecnología</t>
  </si>
  <si>
    <t>Operativizar 6 Centros de Acceso Comunitario en zonas rurales y/o apartadas y/o urbanas, con énfasis en Servicios TIC´s generados.</t>
  </si>
  <si>
    <t>Operativizar 5 Centros de Acceso Comunitario en zonas rurales y/o apartadas y/o urbanas, con énfasis en procesos de formación y desarrollo de competencias digitales.</t>
  </si>
  <si>
    <t>Participación incidente para que Bosa recupere la confianza y camine segura</t>
  </si>
  <si>
    <t>Fortalecer 400 Organizaciones sociales e Instancias de participación ciudadana. </t>
  </si>
  <si>
    <t>Capacitar 2380 personas a través de procesos de formación para la participación de manera virtual y presencial. </t>
  </si>
  <si>
    <t>Fortalecer 100 organizaciones comunales. </t>
  </si>
  <si>
    <t>Dotar 50 organizaciones comunales </t>
  </si>
  <si>
    <t>Fortalecer 7 medios de comunicación alternativos fortalecidos </t>
  </si>
  <si>
    <t>Espacios para crear: cultura abierta e inclusiva</t>
  </si>
  <si>
    <t>Intervenir 31 equipamientos culturales con acciones de construcción, adecuación y/o dotación. </t>
  </si>
  <si>
    <t>Bosa reivindicativa: Inversiones etnicas diferenciales para construir confianza</t>
  </si>
  <si>
    <t>Concertar e implementar 4 iniciativas de inversión local con el pueblo muisca. </t>
  </si>
  <si>
    <t>Concertar e implementar 4 iniciativas de inversión local con los pueblos indígenas  </t>
  </si>
  <si>
    <t>Concertar e implementar 4 iniciativas de inversión local con las comunidades negras, afrocolombianas y palenqueras  </t>
  </si>
  <si>
    <t>Chapinero</t>
  </si>
  <si>
    <t xml:space="preserve">Tejiendo comunida seguridad  y convivencia con corresponsabilidad  ciudadana </t>
  </si>
  <si>
    <t xml:space="preserve">Fortalecer 20 organizaciones comunitarias a través de capacidades para promover acciones de corresponsabilidad en la gestión de la seguridad y la convivencia  </t>
  </si>
  <si>
    <t>Implementar 20 acciones formativas diferenciales para la promoción de la convivencia ciudadana</t>
  </si>
  <si>
    <t>Implementar 19 iniciativas de convivencia con participación de la ciudadanía.</t>
  </si>
  <si>
    <t>Chapinero libre de violencia unidos y unidas contra el feminicidio</t>
  </si>
  <si>
    <t>Vincular 2431 personas en acciones para la prevención del feminicidio y la violencia contra la mujer.</t>
  </si>
  <si>
    <t>Chapinero protegido dotacion y mejora de equipamento para la seguridad</t>
  </si>
  <si>
    <t>Suministrar 8 dotaciones a organismos de seguridad</t>
  </si>
  <si>
    <t>Intervenir 5 equipamientos de seguridad y acceso a la justicia con acciones de fortalecimiento, operación, adecuación y/o dotación</t>
  </si>
  <si>
    <t>Chapinero en armonia herramientas para una mejor convivencia</t>
  </si>
  <si>
    <t>Fortalecer 1 programas de abordaje de conflictividad escolar para la convivencia con enfoque restaurativo</t>
  </si>
  <si>
    <t>Fortalecer 1 actor comunitarios con herramientas y capacidades para la implementación de un enfoque restaurativo para la justicia y la convivencia</t>
  </si>
  <si>
    <t>Beneficiar 250 ciudadanos con habilidades y capacidades para gestionar la convivencia constructivamente</t>
  </si>
  <si>
    <t>Implementar 1 proyectos comunitarios en la localidad, para la apropiación del Código Nacional de Seguridad y Convivencia Ciudadana</t>
  </si>
  <si>
    <t>Chapinero transforma su entorno gestión integral del espacio público</t>
  </si>
  <si>
    <t>Realizar 6 acuerdo para la organización, la recuperación, el cuidado, el embellecimiento, la sostenibilidad, el mejoramiento y el aprovechamiento económico del espacio público.</t>
  </si>
  <si>
    <t>Chapinero caminos seguros renovación y conservación del espacio peatonal</t>
  </si>
  <si>
    <t>Intervenir 1145 metros cuadrados de elementos del sistema de espacio público peatonal con acciones de construcción y/o conservación.</t>
  </si>
  <si>
    <t>Vive chapinero espacio público seguro y convivencial</t>
  </si>
  <si>
    <t>Chapinero comprometido con el bienestar apoyo  psicosocial y económico para la comunidad</t>
  </si>
  <si>
    <t>Beneficiar 160 jóvenes con transferencias condicionadas y  acompañamiento psicosocial para la promoción al acceso y permanencia a oportunidades de formación y empleabilidad</t>
  </si>
  <si>
    <t xml:space="preserve">Atender 28000 personas con apoyos que contribuyan al ingreso mínimo garantizado. </t>
  </si>
  <si>
    <t>Beneficiar 679 personas mayores con apoyo económico tipo C.</t>
  </si>
  <si>
    <t xml:space="preserve">Chapinero solidario comedores comunitarios para la  vida </t>
  </si>
  <si>
    <t>Habilitar 400 cupos para la atención de población en inseguridad alimentaria y nutricional del Distrito Capital, a través de comedores comunitarios.</t>
  </si>
  <si>
    <t>Chapinero cuida tu vida acciones integrales en salud y bienestar comunitario</t>
  </si>
  <si>
    <t>Vincular 201 personas con discapacidad, cuidadores y cuidadoras, en actividades complementarias en salud.</t>
  </si>
  <si>
    <t>Vincular 400 personas a las acciones desarrolladas desde los dispositivos de base comunitaria en respuesta al consumo de SPA.</t>
  </si>
  <si>
    <t>Beneficiar 101 personas con discapacidad a través de Dispositivos de Asistencia Personal - Ayudas Técnicas (no incluidas en los Planes de Beneficios).</t>
  </si>
  <si>
    <t xml:space="preserve">Vincular 320 personas en acciones complementarias en salud física, nutricional y oral  </t>
  </si>
  <si>
    <t>Beneficiar 425 personas  con acciones para la promoción y atención de la salud mental .</t>
  </si>
  <si>
    <t>Chapinero innova fortaleciendo nuestra identidad</t>
  </si>
  <si>
    <t xml:space="preserve">Vincular 4000 personas en procesos para la prevención de violencias en el contexto familiar y/o violencia sexual   </t>
  </si>
  <si>
    <t>Vincular 1780 mujeres cuidadoras a estrategias de cuidado.</t>
  </si>
  <si>
    <t>Vincular 1234 mujeres para el ejercicio de derechos y el fortalecimiento de su autonomía económica</t>
  </si>
  <si>
    <t>Chapinero entreteje reconciliación arte, memoria y construcción de paz</t>
  </si>
  <si>
    <t>Realizar 6 procesos pedagógicos, artísticos, culturales, formativos o para el fortalecimiento de iniciativas ciudadanas para la apropiación social de la memoria, verdad, reparación integral a víctimas, paz y reconciliación.</t>
  </si>
  <si>
    <t>Realizar 2 procesos de fortalecimiento de habilidades y capacidades de la población víctima del conflicto armado o excombatientes para promover su partitipación en los diferentes escenarios.</t>
  </si>
  <si>
    <t>Chapinero cultural promueve el talento y el patrimonio local</t>
  </si>
  <si>
    <t>Otorgar 16 estímulos de apoyo al sector artístico y cultural.</t>
  </si>
  <si>
    <t>Realizar 10 eventos de promoción, circulación y apropiación de actividades artísticas, culturales y patrimoniales.</t>
  </si>
  <si>
    <t>Capacitar 1540  personas en los campos artísticos, interculturales, culturales y/o patrimoniales.</t>
  </si>
  <si>
    <t>Chapinero en movimiento construye comunidad a través del deporte</t>
  </si>
  <si>
    <t>Beneficiar 7 colectivos u organizaciones recreo deportivas  inscritas en el Banco que implementan iniciativas de carácter barrial con apoyos economicos</t>
  </si>
  <si>
    <t xml:space="preserve">Capacitar 3600 personas en los campos deportivos o recreativos </t>
  </si>
  <si>
    <t>Chapinero respeta todas las formas de vida</t>
  </si>
  <si>
    <t>Atender 4428 animales en los programas de brigadas médicas, urgencias veterinarias y adopciones</t>
  </si>
  <si>
    <t>Esterilizar 2695 perros y gatos incluyendo los que está en condición de vulnerabilidad</t>
  </si>
  <si>
    <t>Chapinero impulsa tu futuro dotación y apoyo para estudiantes</t>
  </si>
  <si>
    <t>Dotar 7 sedes educativas urbanas y rurales con recursos pedagógicos y/o tecnológicos</t>
  </si>
  <si>
    <t>Beneficiar 229 estudiantes con apoyo de sostenimiento para la permanencia en la educación posmedia (niveles de formación técnico profesional, tecnólogo, profesional universitario y educación para el trabajo y desarrollo humano).</t>
  </si>
  <si>
    <t>Beneficiar 229 estudiantes en programas de educación posmedia (niveles de formación técnico profesional, tecnólogo, profesional universitario y educación para el trabajo y desarrollo humano).</t>
  </si>
  <si>
    <t>Chapinero progresa oportunidades para el desarrollo productivo y laboral</t>
  </si>
  <si>
    <t>Realizar 757 acciones para fortalecer las capacidades y/o habilidades, técnicas y blandas de las personas de la localidad, con el fin de mejorar el acceso a oportunidades de empleo.</t>
  </si>
  <si>
    <t xml:space="preserve">Apoyar 159 Mipymes y/o emprendimientos orientados al fortalecimiento de las capacidades locales para la gestión y el desarrollo turístico </t>
  </si>
  <si>
    <t>Chapinero impulsa la creatividad financiación para el talento cultural</t>
  </si>
  <si>
    <t>Financiar 30 proyectos del sector cultural y creativo.</t>
  </si>
  <si>
    <t>Chapinero emprende con propósito transforma vidas y negocios locales</t>
  </si>
  <si>
    <t>Vincular 54 hogares y/o unidades productivas a procesos productivos y de comercialización en el sector rural.</t>
  </si>
  <si>
    <t>Apoyar 177 Mipymes, emprendimientos y/o actores de la economia informal para el fortalecimiento del tejido empresarial local.</t>
  </si>
  <si>
    <t>Chapinero re-activa parques para todos</t>
  </si>
  <si>
    <t>Construir 950 m2 de Parques de la red de proximidad (la construcción incluye su dotación).</t>
  </si>
  <si>
    <t xml:space="preserve">Intervenir 6 Parques  de la red de proximidad con acciones de mejoramiento, mantenimiento y/o dotación. </t>
  </si>
  <si>
    <t>Chapinero verde por naturaleza</t>
  </si>
  <si>
    <t>Implementar 1 proceso comunitario de educación ambiental que promueven la conservación de la biodiversidad y el agua</t>
  </si>
  <si>
    <t xml:space="preserve">Implementar 100 huertas urbanas </t>
  </si>
  <si>
    <t xml:space="preserve">Mantener 1050 m2 de jardinería </t>
  </si>
  <si>
    <t>Capacitar 4800 personas en separación en la fuente y reciclaje.</t>
  </si>
  <si>
    <t>Chapinero conecta la vida</t>
  </si>
  <si>
    <t>Intervenir 3,3 hectáreas de conectores ecosistémicos</t>
  </si>
  <si>
    <t>Chapinero trabaja por la movilidad en vías urbanas y rurales</t>
  </si>
  <si>
    <t>Intervenir 2 Kilómetros-carril de malla vial rural con acciones de construcción y/o conservación</t>
  </si>
  <si>
    <t>Chapinero preparado y seguro mitigación y respuesta a emergencias</t>
  </si>
  <si>
    <t>Realizar 1 acción efectivas para el fortalecimiento de las capacidades locales para la respuesta a emergencias y desastres.</t>
  </si>
  <si>
    <t>Realizar 2 obras de mitigación y/u obras de mitigación existentes con mantenimiento</t>
  </si>
  <si>
    <t>Chapinero fortalece la vida rural asistencia técnica para acueductos</t>
  </si>
  <si>
    <t>Fortalecer 3 acueductos veredales con asistencia, intervenir técnica u organizativa</t>
  </si>
  <si>
    <t>Chapinero para todos espacios que fomentan el cuidado y el crecimiento</t>
  </si>
  <si>
    <t>Dotar y/o acondicionar 2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</si>
  <si>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orientadas a la prestación de servicios a la persona mayor </t>
  </si>
  <si>
    <t>Chapinero construye futuro renovación de viviendas rurales</t>
  </si>
  <si>
    <t>Mejorar 17 viviendas de interés social rurales.</t>
  </si>
  <si>
    <t>Chapinero comprometido con la transparencia fortalecimiento institucional y control en acción</t>
  </si>
  <si>
    <t>Chapinero conecta con su comunidad</t>
  </si>
  <si>
    <t>Operativizar 4 Centros de Acceso Comunitario en zonas rurales y/o apartadas y/o urbanas, con énfasis en procesos de formación y desarrollo de competencias digitales</t>
  </si>
  <si>
    <t>Chapinero participa y construye comunidad</t>
  </si>
  <si>
    <t>Capacitar 5348 personas a través de procesos de formación para la participación de manera virtual y presencial.</t>
  </si>
  <si>
    <t>Fortalecer 18 organizaciones comunales.</t>
  </si>
  <si>
    <t>Chapinero cultura en evolución transformar espacios para la creatividad</t>
  </si>
  <si>
    <t>Intervenir 4 equipamientos culturales con acciones de construcción, adecuación y/o dotación (M2)</t>
  </si>
  <si>
    <t>Chapinero apoya la tradición y el progreso inversiones para comunidades indígenas, afro y raizales</t>
  </si>
  <si>
    <t>Concertar e implementar cuatro (4) iniciativa de inversión local con los pueblos indígenas (aplica en todas las localidades con autoridades indígenas)</t>
  </si>
  <si>
    <t>Concertar e implementar cuatro (4) iniciativa de inversión local con las comunidades negras, afrocolombianas y palenqueras (aplica en todas las localidades con autoridades NAP)</t>
  </si>
  <si>
    <t>Concertar e implementar cuatro (4) iniciativa de inversión local con las comunidades raizales (aplica en todas las localidades con autoridades raizales)</t>
  </si>
  <si>
    <t>Engativá</t>
  </si>
  <si>
    <t>Fortaleciendo capacidades ciudadanas para que Engativá camine segura</t>
  </si>
  <si>
    <t>Cero tolerancias a las violencias contra las mujeres y violencias basadas en género en Engativá</t>
  </si>
  <si>
    <t>Vincular 4000 personas en acciones para la prevención del feminicidio y la violencia contra la mujer.</t>
  </si>
  <si>
    <t>Engativá segura y con acceso a la justicia</t>
  </si>
  <si>
    <t>Seguridad y convivencia para Engativá</t>
  </si>
  <si>
    <t>Fortalecer 8 actores comunitarios con herramientas y capacidades para la implementación de un enfoque restaurativo para la justicia y la convivencia</t>
  </si>
  <si>
    <t>Acuerdos en el espacio público para que Engativá camine segura</t>
  </si>
  <si>
    <t>Conservación y construcción del espacio publico en Engativá</t>
  </si>
  <si>
    <t>Intervenir 2500 metros cuadrados de elementos del sistema de espacio público peatonal con acciones de construcción y/o conservación.</t>
  </si>
  <si>
    <t>Engativá previene el feminicidio y las violencias basadas en género</t>
  </si>
  <si>
    <t>Engativá una localidad con menos pobreza</t>
  </si>
  <si>
    <t>Beneficiar 3200 jóvenes con transferencias condicionadas y acompañamiento psicosocial para la promoción al acceso y permanencia a oportunidades de formación y empleabilidad</t>
  </si>
  <si>
    <t>Atender 10000 personas con apoyos que contribuyan al ingreso mínimo garantizado.</t>
  </si>
  <si>
    <t>Beneficiar 3650 personas mayores con apoyo económico tipo C</t>
  </si>
  <si>
    <t>Erradicando el Hambre en Engativá</t>
  </si>
  <si>
    <t>Habilitar 230 cupos para la atención de población en inseguridad alimentaria y nutricional del Distrito Capital, a través de comedores comunitarios.</t>
  </si>
  <si>
    <t>Salud activa para todos en Engativá</t>
  </si>
  <si>
    <t>Vincular 600 personas con discapacidad, cuidadores y cuidadoras, en actividades complementarias en salud.</t>
  </si>
  <si>
    <t>Vincular 200  personas a las acciones desarrolladas desde los dispositivos de base comunitaria en respuesta al consumo de SPA.</t>
  </si>
  <si>
    <t>Beneficiar 1600 personas con discapacidad a través de Dispositivos de Asistencia Personal - Ayudas Técnicas (no incluidas en los Planes de Beneficios).</t>
  </si>
  <si>
    <t>Vincular 350 personas a las acciones y estrategias para promover la salud sexual y reproductiva consciente en los diferentes ciclos de vida</t>
  </si>
  <si>
    <t>Vincular 800 personas en acciones complementarias en salud física, nutricional y oral</t>
  </si>
  <si>
    <t>Beneficiar 3200 personas con acciones para la promoción y atención de la salud mental</t>
  </si>
  <si>
    <t>Engativa activa con la innovacion e identidad local</t>
  </si>
  <si>
    <t>Desarrollar 4 acciones orientadas a la ciudadanía, en el marco de la estrategia “Bogotaneidad”</t>
  </si>
  <si>
    <t>Fortalecer 1 unidades de innovación publica y social a nivel local</t>
  </si>
  <si>
    <t>Igualdad de oportunidades para la inclusión social, productiva y política</t>
  </si>
  <si>
    <t xml:space="preserve">Vincular 800 personas en procesos para la prevención de violencias en el contexto familiar y/o violencia sexual   </t>
  </si>
  <si>
    <t>Vincular 3000 mujeres cuidadoras a estrategias de cuidado.</t>
  </si>
  <si>
    <t>Vincular 1600  mujeres para el ejercicio de derechos y el fortalecimiento de su autonomía económica</t>
  </si>
  <si>
    <t>Adecuar y dotar 1 espacios en las manzanas del cuidado</t>
  </si>
  <si>
    <t xml:space="preserve">Engativá un territorio de paz y reconciliación </t>
  </si>
  <si>
    <t>Realizar 4 procesos pedagógicos, artísticos, culturales, formativos o para el fortalecimiento de iniciativas ciudadanas para la apropiación social de la memoria, verdad, reparación integral a víctimas, paz y reconciliación</t>
  </si>
  <si>
    <t>Engativá activa el arte y la cultura</t>
  </si>
  <si>
    <t>Beneficiar 20 organizaciones artísticas y culturales con elementos entregados.</t>
  </si>
  <si>
    <t>Engativá Activa</t>
  </si>
  <si>
    <t>Beneficiar 10 colectivos u organizaciones recreo deportivas inscritas en el Banco que implementan iniciativas de carácter barrial con apoyos económicos</t>
  </si>
  <si>
    <t>Beneficiar 11200 personas en actividades recreo-deportivas comunitarias.</t>
  </si>
  <si>
    <t>Capacitar 600 Personas en los campos deportivos.</t>
  </si>
  <si>
    <t>Caminos de bienestar animal en Engativá</t>
  </si>
  <si>
    <t>Vincular 4000 personas en acciones educativas en temas de protección y bienestar animal</t>
  </si>
  <si>
    <t>Atender 900 animales en los programas de brigadas médicas, urgencias veterinarias y adopciones</t>
  </si>
  <si>
    <t>Esterilizar 8000 perros y gatos incluyendo los que está en condición de vulnerabilidad</t>
  </si>
  <si>
    <t>Jóvenes con capacidades proyecto de vida para la ciudadanía, la
innovación y el trabajo del siglo XXI en Engativá.</t>
  </si>
  <si>
    <t>Dotar 10 sedes educativas urbanas y rurales con recursos pedagógicos y/o tecnológicos</t>
  </si>
  <si>
    <t>Beneficiar 250 estudiantes con apoyo de sostenimiento para la permanencia en la educación posmedia (niveles de formación técnico profesional, tecnólogo, profesional universitario y educación para el trabajo y desarrollo humano).</t>
  </si>
  <si>
    <t>Engativá emprende</t>
  </si>
  <si>
    <t>Apoyar 100 MiPymes y/o emprendimientos orientados al fortalecimiento de las capacidades locales para la gestión y el desarrollo turístico</t>
  </si>
  <si>
    <t>Engativá activa y creativa</t>
  </si>
  <si>
    <t>Engativá trabaja segura</t>
  </si>
  <si>
    <t>Apoyar 400 MiPymes, emprendimientos y/o actores de la economía informal para el fortalecimiento del tejido empresarial local.</t>
  </si>
  <si>
    <t>Parques seguros para Engativá</t>
  </si>
  <si>
    <t>Intervenir 20 Parques vecinales y/o de bolsillo con acciones de mejoramiento, mantenimiento y/o dotación.</t>
  </si>
  <si>
    <t>Caminos sostenibles en Engativá</t>
  </si>
  <si>
    <t>Implementar 16  procesos comunitarios de educación ambiental que promueven la conservación de la biodiversidad y el agua</t>
  </si>
  <si>
    <t>Mantener 400 m2 de jardinería</t>
  </si>
  <si>
    <t>Mantener 2000 árboles en zona urbana</t>
  </si>
  <si>
    <t>Capacitar 8000 personas en separación en la fuente y reciclaje</t>
  </si>
  <si>
    <t>Restauración activa para los ecosistemas en Engativá</t>
  </si>
  <si>
    <t>Generar 500 m2 de áreas renaturalizadas</t>
  </si>
  <si>
    <t>Engativa activa con la malla vial local</t>
  </si>
  <si>
    <t>Intervenir 40 Kilómetros-carril de malla vial urbana (local y/o intermedia) con acciones de construcción y/o conservación</t>
  </si>
  <si>
    <t>Engativá activa frente a la gestión del riesgo de desastres y cambio climático</t>
  </si>
  <si>
    <t>Realizar 4 acciones efectivas para el fortalecimiento de las capacidades locales para la respuesta a emergencias y desastres</t>
  </si>
  <si>
    <t>Dotaciones, desarrollo Integral para la Transformación Social</t>
  </si>
  <si>
    <t>Dotar y/o acondicionar 8 unidades operativas orientadas a la atención de la primera infancia (Jardines Infantiles, Casas de Pensamiento Intercultural, Modalidad Espacios Rurales, Crecemos en la Ruralidad, Creciendo Juntos, Centros Amar, Centros Forjar)</t>
  </si>
  <si>
    <t>Dotar y/o acondicionar 1 unidades operativas de atención especializada (Centros Integrarte, Centros Crecer y Cadis)</t>
  </si>
  <si>
    <t>Dotar y/o acondicionar 1 Centros de Desarrollo Comunitarios para la prestación de servicios sociales dirigidas al desarrollo de capacidades y generación de oportunidades</t>
  </si>
  <si>
    <t>Dotar y/o acondicionar 3 unidades operativas orientadas a la prestación de servicios a la persona mayor.</t>
  </si>
  <si>
    <t>Fortalecimiento al desarollo local en Engativá</t>
  </si>
  <si>
    <t>Realizar 4 acciones de inspección, vigilancia y control (una por vigencia)..</t>
  </si>
  <si>
    <t>Conectando a Engativá</t>
  </si>
  <si>
    <t>Operativizar 2 Centros de Acceso Comunitario en zonas rurales  y/o apartadas y/o urbanas, con énfasis en Servicios TIC´s generados.</t>
  </si>
  <si>
    <t>Operativizar 2 Centros de Acceso Comunitario en zonas rurales y/o apartadas y/o urbanas, con énfasis en procesos de formación y desarrollo de competencias digitales.</t>
  </si>
  <si>
    <t>Fortaleciendo la participación en Engativá</t>
  </si>
  <si>
    <t>Fortalecer 200 Organizaciones, JAC e Instancias de participación ciudadana</t>
  </si>
  <si>
    <t>Fortalecer 30 medios comunitarios y alternativos</t>
  </si>
  <si>
    <t>Industria cultural para Engativá</t>
  </si>
  <si>
    <t>Engativá un espacio para todos</t>
  </si>
  <si>
    <t>Concertar e implementar 1 iniciativa de inversión local con los pueblos indígenas (aplica en todas las localidades con autoridades indígenas)</t>
  </si>
  <si>
    <t>Concertar e implementar 1 iniciativa de inversión local con las comunidades negras, afrocolombianas y palenqueras (aplica en todas las localidades con autoridades NAP)</t>
  </si>
  <si>
    <t>Concertar e implementar 1 iniciativa de inversión local con las comunidades raizales (aplica en todas las localidades con autoridades raizales)</t>
  </si>
  <si>
    <t>Los Mártires</t>
  </si>
  <si>
    <t>Mártires camina segura en la convivencia ciudadana</t>
  </si>
  <si>
    <t>Implementar 16 iniciativas de convivencia con participación de la ciudadanía.</t>
  </si>
  <si>
    <t>Mártires camina segura contra el feminicidio y la violencia contra las mujeres</t>
  </si>
  <si>
    <t>Mártires camina segura con mejores dotaciones de seguridad</t>
  </si>
  <si>
    <t>Intervenir 4 equipamientos de seguridad y acceso a la justicia con acciones de fortalecimiento operación adecuación y/o dotación.</t>
  </si>
  <si>
    <t>Mártires camina segura en el manejo de conflictos y el diálogo ciudadano</t>
  </si>
  <si>
    <t>Implementar 1 proyecto de justicia local para la resolución efectiva de conflictividades de manera integral en el sistema de justicia.</t>
  </si>
  <si>
    <t>Implementar 4 proyectos comunitarios en la localidad para la apropiación del Código Nacional de Seguridad y Convivencia Ciudadana.</t>
  </si>
  <si>
    <t>Mártires camina segura por un espacio público incluyente</t>
  </si>
  <si>
    <t>Realizar 4 acuerdos para la organización la recuperación el cuidado el embellecimiento la sostenibilidad el mejoramiento y el aprovechamiento económico del espacio público.</t>
  </si>
  <si>
    <t>Mártires avanza con mejor espacio público peatonal</t>
  </si>
  <si>
    <t>Intervenir 600 metros cuadrados de elementos del sistema de espacio público peatonal con acciones de construcción y/o conservación.</t>
  </si>
  <si>
    <t>Mártires avanza en la construcción de confianza en el espacio público</t>
  </si>
  <si>
    <t>Mártires avanza contra la pobreza</t>
  </si>
  <si>
    <t>Beneficiar 280 jóvenes con transferencias condicionadas y acompañamiento psicosocial para la promoción al acceso y permanencia a oportunidades de formación y empleabilidad</t>
  </si>
  <si>
    <t xml:space="preserve">Atender 8000 personas con apoyos que contribuyan al ingreso mínimo garantizado. </t>
  </si>
  <si>
    <t>Beneficiar 1509 personas mayores con apoyo económico tipo C.</t>
  </si>
  <si>
    <t>Mártires camina hacia una salud incluyente</t>
  </si>
  <si>
    <t>Vincular 240 personas con discapacidad cuidadores y cuidadoras en actividades complementarias en salud.</t>
  </si>
  <si>
    <t>Beneficiar 320 personas con discapacidad a través de Dispositivos de Asistencia Personal Ayudas - Técnicas (no incluidas en los Planes de Beneficios)</t>
  </si>
  <si>
    <t>Beneficiar 400 personas con acciones para la promoción y atención de la salud mental.</t>
  </si>
  <si>
    <t>Mártires referente en innovación y Bogotaneidad</t>
  </si>
  <si>
    <t>Desarrollar 4 acciones orientadas a la ciudadanía en el marco de la estrategia "Bogotaneidad</t>
  </si>
  <si>
    <t>Mártires avanza en su estrategia de cuidado local</t>
  </si>
  <si>
    <t xml:space="preserve">Vincular 2000 personas en procesos para la prevención de violencias en el contexto familiar y/o violencia sexual  </t>
  </si>
  <si>
    <t>Vincular 800 personas cuidadoras a estrategias de cuidado.</t>
  </si>
  <si>
    <t>Vincular 400 mujeres para el ejercicio de derechos y el fortalecimiento de su autonomía económica</t>
  </si>
  <si>
    <t>Mártires avanza por la paz y la reconciliación en su territorio</t>
  </si>
  <si>
    <t>Realizar 40 procesos pedagógicos artísticos culturales formativos o para el fortalecimiento de iniciativas ciudadanas para la apropiación social de la memoria verdad reparación integral a víctimas paz y reconciliación..</t>
  </si>
  <si>
    <t>Realizar 4 acciones de construcción de paz que contribuyan al tejido social la integración local la sostenibilidad económica y/o desarrollo territorial para la reconciliación.</t>
  </si>
  <si>
    <t>Realizar 40 procesos de fortalecimiento de habilidades y capacidades de la población víctima del conflicto armado o excombatientes para promover su participación en los diferentes escenarios.</t>
  </si>
  <si>
    <t>Mártires avanza como territorio cultural</t>
  </si>
  <si>
    <t>Otorgar 32 estímulos de apoyo al sector artístico y cultural.</t>
  </si>
  <si>
    <t>Realizar 20 eventos de promoción circulación y apropiación de actividades artísticas culturales y patrimoniales.</t>
  </si>
  <si>
    <t>Capacitar 200 personas en los campos artísticos interculturales culturales y/o patrimoniales.</t>
  </si>
  <si>
    <t>Beneficiar 20 organizaciones artísticas culturales y patrimoniales con elementos entregados.</t>
  </si>
  <si>
    <t>Mártires avanza por el deporte</t>
  </si>
  <si>
    <t>Beneficiar 40 colectivos u organizaciones recreo deportivas inscritas en el Banco que implementan iniciativas de carácter barrial con apoyos económicos.</t>
  </si>
  <si>
    <t>Beneficiar 4000 personas en actividades recreo-deportivas comunitarias.</t>
  </si>
  <si>
    <t>Capacitar 400 personas en los campos deportivos o recreativos.</t>
  </si>
  <si>
    <t>Beneficiar 200 Personas con la entrega de dotaciones deportivas.</t>
  </si>
  <si>
    <t>Mártires avanza en la protección y el bienestar de sus animales</t>
  </si>
  <si>
    <t>Vincular 800 personas en acciones educativas en temas de protección y bienestar animal</t>
  </si>
  <si>
    <t>Atender 2000 animales en los programas de brigadas médicas urgencias veterinarias y adopciones</t>
  </si>
  <si>
    <t>Esterilizar 2000 perros y gatos incluyendo los que está en condición de vulnerabilidad</t>
  </si>
  <si>
    <t>Mártires confía y le apuesta a su potencial</t>
  </si>
  <si>
    <t>Dotar 56 sedes educativas urbanas y rurales con recursos pedagógicos y/o tecnológicos</t>
  </si>
  <si>
    <t>Beneficiar 200 estudiantes con apoyo de sostenimiento para la permanencia en la educación posmedia (niveles de formación técnico profesional tecnólogo profesional universitario y educación para el trabajo y desarrollo humano).</t>
  </si>
  <si>
    <t>Beneficiar 80 estudiantes en programas de educación posmedia (niveles de formación técnico profesional tecnólogo profesional universitario y educación para el trabajo y desarrollo humano).</t>
  </si>
  <si>
    <t>Mártires avanza en su empleabilidad y su ecosistema turístico</t>
  </si>
  <si>
    <t>Realizar 4 acciones para fortalecer las capacidades y/o habilidades técnicas y blandas de las personas de la localidad con el fin de mejorar el acceso a oportunidades de empleo.</t>
  </si>
  <si>
    <t xml:space="preserve">Apoyar 20 Mipymes y/o emprendimientos orientados al fortalecimiento de las capacidades locales para la gestión y el desarrollo turístico </t>
  </si>
  <si>
    <t>Mártires confía en su ecosistema creativo</t>
  </si>
  <si>
    <t>Financiar 32 proyectos del sector cultural y creativo.</t>
  </si>
  <si>
    <t>Mártires confía en su emprendimiento</t>
  </si>
  <si>
    <t>Apoyar 160 Mipymes emprendimientos y/o actores de la economía informal para el fortalecimiento del tejido empresarial local.</t>
  </si>
  <si>
    <t>Mártires avanza con mejores parques</t>
  </si>
  <si>
    <t>Construir 400 m2 de Parques de la red de proximidad (la construcción incluye su dotación).</t>
  </si>
  <si>
    <t xml:space="preserve">Intervenir 8 Parques de la red de proximidad con acciones de mejoramiento mantenimiento y/o dotación. </t>
  </si>
  <si>
    <t>Mártires avanza por un medio ambiente seguro</t>
  </si>
  <si>
    <t>Implementar 12  procesos comunitarios de educación ambiental que promueven la conservación de la biodiversidad y el agua.</t>
  </si>
  <si>
    <t>Construir 320 m2 de muros y techos verdes.</t>
  </si>
  <si>
    <t xml:space="preserve">Mantener 600 m2 de jardinería </t>
  </si>
  <si>
    <t>Capacitar 1200 personas en separación en la fuente y reciclaje.</t>
  </si>
  <si>
    <t>Mártires avanza en mejorar su malla vial</t>
  </si>
  <si>
    <t>Intervenir 8 Kilómetros-carril de malla vial urbana (local y/o intermedia) con acciones de construcción y/o conservación.</t>
  </si>
  <si>
    <t>Mártires eficiente en atención y manejo de emergencias</t>
  </si>
  <si>
    <t>Mártires avanza en su infraestructura social</t>
  </si>
  <si>
    <t>Dotar y/o acondicionar 7 unidades operativas orientadas a la atención de la primera infancia (Jardines Infantiles Casas de Pensamiento Intercultural Modalidad Espacios Rurales Crecemos en la Ruralidad Creciendo Juntos Centros Amar Centros Forjar)</t>
  </si>
  <si>
    <t xml:space="preserve">Dotar y/o acondicionar 2 unidades operativas de atención especializada (Centros Integrarte Centros Crecer y Cadis) </t>
  </si>
  <si>
    <t>Dotar y/o acondicionar 1 unidad operativa orientadas a la atención de jóvenes (casas de la juventud centros forjar)</t>
  </si>
  <si>
    <t>Unidades operativas para la prestación de servicios sociales  y  la generación de estrategias dirigidas a personas habitantes de calle y/o en riesgo de estarlo (Hogares de paso, Autocuidado, SEDID, Atención Socio-sanitaria y Comunidad de Vida El Camino) dotadas y/o acondicionadas.</t>
  </si>
  <si>
    <t xml:space="preserve">Dotar y/o acondicionar 4 unidades operativas para la prestación de servicios  y  la generación de estrategias dirigidas a personas habitantes de calle y/o en riesgo de estarlo (Hogares de paso Autocuidado SEDID Atención Socio-saniatria y Comunidad de Vida El Camino) </t>
  </si>
  <si>
    <t>Mártires confía en su gobernanza local</t>
  </si>
  <si>
    <t>Realizar 4 estrategias de inspección vigilancia y control (una por vigencia).</t>
  </si>
  <si>
    <t>Mártires avanza en conectividad</t>
  </si>
  <si>
    <t>Operativizar 2 Centros de Acceso Comunitario en zonas rurales y/o apartadas y/o urbanas con énfasis en Servicios TIC´s generados.</t>
  </si>
  <si>
    <t>Operativizar 2 Centros de Acceso Comunitario en zonas rurales y/o apartadas y/o urbanas con énfasis en procesos de formación y desarrollo de competencias digitales.</t>
  </si>
  <si>
    <t>Mártires construye confianza desde la participación incidente</t>
  </si>
  <si>
    <t>Fortalecer 56 organizaciones comunales.</t>
  </si>
  <si>
    <t>Mártires avanza en mejores espacios para la cultura</t>
  </si>
  <si>
    <t>Intervenir 4 equipamientos culturales con acciones de construcción adecuación y/o dotación</t>
  </si>
  <si>
    <t>Mártires construye confianza con sus comunidades Indígenas, Negras y Afrocolombianas</t>
  </si>
  <si>
    <t>Concertar e implementar una (1) iniciativa de inversión local con las comunidades negras afrocolombianas y palenqueras (aplica en todas las localidades con autoridades NAP)</t>
  </si>
  <si>
    <t>San Cristóbal</t>
  </si>
  <si>
    <t>San Cristóbal: Camina Seguro, Vive Seguro</t>
  </si>
  <si>
    <t>Implementar 120 acciones formativas diferenciales para la promoción de la convivencia ciudadana</t>
  </si>
  <si>
    <t>Implementar 120 iniciativas de convivencia con participación de la ciudadanía</t>
  </si>
  <si>
    <t>San Cristóbal, mujeres en acción contra la violencia</t>
  </si>
  <si>
    <t>Vincular 6.000 personas en acciones para la prevención del feminicidio y la violencia contra la mujer.</t>
  </si>
  <si>
    <t>Seguridad y oportunidades con fuerza pública equipada</t>
  </si>
  <si>
    <t>Intervenir 11 equipamientos de seguridad y acceso a la justicia con acciones de fortalecimiento, operación, adecuación y/o dotación</t>
  </si>
  <si>
    <t>San Cristóbal, un territorio de oportunidades para la gestión de conflictos y la convivencia</t>
  </si>
  <si>
    <t>Fortalecer 1.600 actores comunitarios con herramientas y capacidades para la implementación de un enfoque restaurativo para la justicia y la convivencia</t>
  </si>
  <si>
    <t>Implementar 24 proyectos de justicia local para la resolución efectiva de conflictividades de manera integral en el sistema de justicia</t>
  </si>
  <si>
    <t>Beneficiar 680 ciudadanos con habilidades y capacidades para gestionar la convivencia constructivamente</t>
  </si>
  <si>
    <t>Implementar 24 proyectos comunitarios en la localidad, para la apropiación del Código Nacional de Seguridad y Convivencia Ciudadana</t>
  </si>
  <si>
    <t>Implementar 80 acciones pedagógicas para la gestión de conflictividades y prevención de violencias</t>
  </si>
  <si>
    <t>Pacto por espacios sostenibles en San Cristóbal</t>
  </si>
  <si>
    <t>Realizar 16 acuerdos para la organización, la recuperación, el cuidado, el embellecimiento, la sostenibilidad, el mejoramiento y el aprovechamiento económico del espacio público.</t>
  </si>
  <si>
    <t>Caminos sostenibles, solidez en San Cristóbal, ampliando y conservando los espacios peatonales</t>
  </si>
  <si>
    <t>Intervenir 4.290  metros cuadrados de elementos del sistema de espacio público peatonal con acciones de construcción y/o conservación.</t>
  </si>
  <si>
    <t>San Cristóbal espacio público y pacifico</t>
  </si>
  <si>
    <t>Oportunidades con bien-estar, San Cristóbal avanza más</t>
  </si>
  <si>
    <t>Beneficiar 1.160 jóvenes con transferencias condicionadas y  acompañamiento psicosocial para la promoción al acceso y permanencia a oportunidades de formación y empleabilidad</t>
  </si>
  <si>
    <t xml:space="preserve">Atender 8.000 personas con apoyos que contribuyan al ingreso mínimo garantizado. </t>
  </si>
  <si>
    <t>Beneficiar 6.250 personas mayores con transferencias monetarias</t>
  </si>
  <si>
    <t>Oportunidades con bien-estar, San Cristóbal avanza</t>
  </si>
  <si>
    <t>Habilitar 300 cupos para la atención de población en inseguridad alimentaria y nutricional del Distrito Capital, a través de comedores comunitarios.</t>
  </si>
  <si>
    <t>San Cristóbal sin barreras, salud, bienestar y oportunidades para todos</t>
  </si>
  <si>
    <t>Vincular 1.200 personas con discapacidad, cuidadores y cuidadoras, en actividades complementarias en salud</t>
  </si>
  <si>
    <t>Vincular 1.600 personas a las acciones desarrolladas desde los dispositivos de base comunitaria en respuesta al consumo de SPA</t>
  </si>
  <si>
    <t>Beneficiar 2.000 personas con discapacidad a través de Dispositivos de Asistencia Personal - Ayudas Técnicas (no incluidas en los Planes de Beneficios)</t>
  </si>
  <si>
    <t>Vincular 3.200 personas en acciones complementarias en salud física, nutricional y oral, a través del Circuito del Cuidado</t>
  </si>
  <si>
    <t>Beneficiar 6.000 personas con acciones para la promoción y atención de la salud mental</t>
  </si>
  <si>
    <t>San Cristóbal nuestra pasión</t>
  </si>
  <si>
    <t>Fortaleciendo vidas, mujeres en San Cristóbal por la prevención y autonomía</t>
  </si>
  <si>
    <t xml:space="preserve">Vincular 4.000 personas en procesos para la prevención de violencias en el contexto familiar y/o violencia sexual   </t>
  </si>
  <si>
    <t>Vincular 6.000 mujeres cuidadoras a estrategias de cuidado.</t>
  </si>
  <si>
    <t>Vincular 1.600 mujeres para el ejercicio de derechos y el fortalecimiento de su autonomía económica</t>
  </si>
  <si>
    <t>Tejiendo memoria y reconciliación para el futuro</t>
  </si>
  <si>
    <t>Cultura y memoria en movimiento, San Cristóbal vive su patrimonio</t>
  </si>
  <si>
    <t>Realizar 80 eventos de promoción, circulción y apropiación de actividades artísticas, culturales y patrimoniales.</t>
  </si>
  <si>
    <t>Capacitar 1.480 personas en los campos artísticos, interculturales, culturales y/o patrimoniales.</t>
  </si>
  <si>
    <t>Actívate San Cristóbal, deporte, recreación y bienestar</t>
  </si>
  <si>
    <t>Beneficiar 120 colectivos u organizaciones recreo deportivas  inscritas en el Banco que implementan iniciativas de carácter barrial con apoyos economicos</t>
  </si>
  <si>
    <t>Beneficiar  13.200 personas en actividades recreo-deportivas comunitarias.</t>
  </si>
  <si>
    <t xml:space="preserve">Capacitar 6.400 personas en los campos deportivos o recreativos </t>
  </si>
  <si>
    <t>Beneficiar 4.000 Personas con la entrega de dotaciones deportivas.</t>
  </si>
  <si>
    <t>San Cristóbal cuida, bienestar animal y educación para todos</t>
  </si>
  <si>
    <t>Vincular 2.400 personas en acciones educativas en temas de protección y bienestar animal</t>
  </si>
  <si>
    <t>Atender 10.000 animales en los programas de brigadas médicas, urgencias veterinarias y adopciones</t>
  </si>
  <si>
    <t>Esterilizar 15.000 perros y gatos incluyendo los que está en condición de vulnerabilidad</t>
  </si>
  <si>
    <t>Educación que genera oportunidades</t>
  </si>
  <si>
    <t>Dotar 61 sedes educativas urbanas y rurales con recursos pedagógicos y/o tecnológicos</t>
  </si>
  <si>
    <t>Beneficiar 840 estudiantes con apoyo de sostenimiento para la permanencia en la educación posmedia (niveles de formación técnico profesional, tecnólogo, profesional universitario y educación para el trabajo y desarrollo humano).</t>
  </si>
  <si>
    <t>Beneficiar 840 estudiantes en programas de educación posmedia (niveles de formación técnico profesional, tecnólogo, profesional universitario y educación para el trabajo y desarrollo humano).</t>
  </si>
  <si>
    <t>El delirio del turismo, San Cristóbal, un delirio turístico de oportunidades</t>
  </si>
  <si>
    <t xml:space="preserve">Apoyar 120 Mipymes y/o emprendimientos orientados al fortalecimiento de las capacidades locales para la gestión y el desarrollo turístico </t>
  </si>
  <si>
    <t>Sostenibilidad del ecosistema cutural y creativo</t>
  </si>
  <si>
    <t>Financiar 120 proyectos del sector cultural y creativo.</t>
  </si>
  <si>
    <t>San Cristóbal emprende, fortaleciendo el tejido empresarial local</t>
  </si>
  <si>
    <t>Red de oportunidades, parques y cultura para el bienestar común</t>
  </si>
  <si>
    <t>Construir 880 m2 de Parques de la red de proximidad (la construcción incluye su dotación).</t>
  </si>
  <si>
    <t xml:space="preserve">Intervenir 32 Parques  de la red de proximidad con acciones de mejoramiento, mantenimiento y/o dotación. </t>
  </si>
  <si>
    <t>San Cristóbal, oportunidades para el futuro sostenible</t>
  </si>
  <si>
    <t xml:space="preserve">Implementar 160 huertas urbanas </t>
  </si>
  <si>
    <t xml:space="preserve">Mantener 2.000 m2 de jardinería </t>
  </si>
  <si>
    <t>Mantener 1.000 árboles en zona urbana</t>
  </si>
  <si>
    <t>Capacitar 6.000 personas en separación en la fuente y reciclaje.</t>
  </si>
  <si>
    <t>San Cristóbal, oportunidades para el futuro reverdecido</t>
  </si>
  <si>
    <t>Generar 4.000 m2 de áreas renaturalizadas</t>
  </si>
  <si>
    <t>Lograr 10 hectáreas en proceso de restauración ecológica</t>
  </si>
  <si>
    <t>Realizar acciones de conservación en 5 hectáreas de la  Estructura Ecológica Principal</t>
  </si>
  <si>
    <t>Intervenir 4 hectáreas de conectores ecosistémicos</t>
  </si>
  <si>
    <t>Transformando espacios, conectando comunidades, San Cristóbal vial, caminos de oportunidad y progreso</t>
  </si>
  <si>
    <t>Intervenir 17 Kilómetros-carril de malla vial urbana (local y/o intermedia) con acciones de construcción y/o conservación</t>
  </si>
  <si>
    <t>San Cristóbal resiliente, fortaleciendo capacidades locales</t>
  </si>
  <si>
    <t>Creciendo juntos, atención integral y oportunidades para la comunidad</t>
  </si>
  <si>
    <t>Dotar y/o acondicionar 16 unidades operativas orientadas a la atención de la primera infancia (Jardines Infantiles, Casas de Pensamiento Intercultural, Modalidad Espacios Rurales, Crecemos en la Ruralidad, Creciendo Juntos, Centros Amar, Centros Forjar)</t>
  </si>
  <si>
    <t xml:space="preserve">Dotar y/o acondicionar 1 unidades operativas para la prestación de servicios  y  la generación de estrategias dirigidas a personas habitantes de calle y/o en riesgo de estarlo (Hogares de paso, Autocuidado, SEDID, Atención Socio-saniatria y Comunidad de Vida El Camino) </t>
  </si>
  <si>
    <t xml:space="preserve">Dotar y/o acondicionar 2 unidades operativas orientadas a la prestación de servicios a la persona mayor </t>
  </si>
  <si>
    <t>Gobierno de lo cotidiano</t>
  </si>
  <si>
    <t>Realizar 1 acciones de inspección, vigilancia y control.</t>
  </si>
  <si>
    <t>Redes de oportunidad, formación digital y participación ciudadana</t>
  </si>
  <si>
    <t>Operativizar 20 Centros de Acceso Comunitario en zonas rurales y/o apartadas y/o urbanas, con énfasis en Servicios TIC´s generados.</t>
  </si>
  <si>
    <t>Operativizar 20 Centros de Acceso Comunitario en zonas rurales y/o apartadas y/o urbanas, con énfasis en procesos de formación y desarrollo de competencias digitales.</t>
  </si>
  <si>
    <t>San Cristobal incidente</t>
  </si>
  <si>
    <t>Capacitar 2.600 personas a través de procesos de formación para la participación de manera virtual y presencial.</t>
  </si>
  <si>
    <t>Fortalecer 100 organizaciones comunales.</t>
  </si>
  <si>
    <t>San Cristobal activa el sector cultural</t>
  </si>
  <si>
    <t>Chango y Pueblos indigenas en resistencia y pervivencia cultural</t>
  </si>
  <si>
    <t>Teusaquillo</t>
  </si>
  <si>
    <t>Teusaquillo construye seguridad</t>
  </si>
  <si>
    <t>Teusaquillo comprometida con la vida y los derechos de las mujeres</t>
  </si>
  <si>
    <t>Vincular 3000 personas en acciones para la prevención del feminicidio y la violencia contra la mujer.</t>
  </si>
  <si>
    <t>Teusaquillo segura</t>
  </si>
  <si>
    <t>Suministrar 1 dotaciones a organismos de seguridad</t>
  </si>
  <si>
    <t>Teusaquillo pacífica, respetuosa y armónica</t>
  </si>
  <si>
    <t>Fortalecer 77 actores comunitarios con herramientas y capacidades para la implementación de un enfoque restaurativo para la justicia y la convivencia</t>
  </si>
  <si>
    <t>Beneficiar 2000 ciudadanos con habilidades y capacidades para gestionar la convivencia constructivamente</t>
  </si>
  <si>
    <t>Implementar 8 proyectos comunitarios para la apropiación CNSC</t>
  </si>
  <si>
    <t>Teusaquillo con andenes transitables</t>
  </si>
  <si>
    <t>Intervenir 6000 metros cuadrados de elementos del sistema de espacio público peatonal con acciones de construcción y/o conservación.</t>
  </si>
  <si>
    <t>Teusaquillo nos cuida y acompaña</t>
  </si>
  <si>
    <t>Teusaquillo solidaria</t>
  </si>
  <si>
    <t>Beneficiar 500 jóvenes con transferencias condicionadas y  acompañamiento psicosocial para la promoción al acceso y permanencia a oportunidades de formación y empleabilidad</t>
  </si>
  <si>
    <t xml:space="preserve">Atender 389 personas con apoyos que contribuyan al ingreso mínimo garantizado. </t>
  </si>
  <si>
    <t>Beneficiar 357 personas mayores con transferencias monetarias</t>
  </si>
  <si>
    <t>Bien-estar en Teusaquillo</t>
  </si>
  <si>
    <t>Habilitar 150 cupos para la atención de población en inseguridad alimentaria y nutricional del Distrito Capital</t>
  </si>
  <si>
    <t>Teusaquillo saludable y con bienestar</t>
  </si>
  <si>
    <t>Teusaquillo mi casa</t>
  </si>
  <si>
    <t>Teusaquillo protege, cuida y fortalece</t>
  </si>
  <si>
    <t xml:space="preserve">Vincular 2000 personas en procesos para la prevención de violencias en el contexto familiar y/o violencia sexual   </t>
  </si>
  <si>
    <t>Vincular 2000 mujeres para el ejercicio de derechos y el fortalecimiento de su autonomía económica</t>
  </si>
  <si>
    <t>Teusaquillo tejiendo redes de paz y reconciliación</t>
  </si>
  <si>
    <t>Realizar 4 acción de construcción de paz que contribuyan al tejido social, la integración local, la sostenibilidad económica y/o desarrollo territorial para la reconciliación.</t>
  </si>
  <si>
    <t>Teusaquillo: construyendo comunidades creativas</t>
  </si>
  <si>
    <t>Realizar 24 eventos de promoción, circulción y apropiación de actividades artísticas, culturales y patrimoniales.</t>
  </si>
  <si>
    <t>Capacitar 800 personas en los campos artísticos, interculturales, culturales y/o patrimoniales.</t>
  </si>
  <si>
    <t>Teusaquillo recreodeportiva</t>
  </si>
  <si>
    <t>Beneficiar 32 colectivos u organizaciones recreo deportivas  inscritas en el Banco que implementan iniciativas de carácter barrial con apoyos economicos</t>
  </si>
  <si>
    <t xml:space="preserve">Capacitar 800 personas en los campos deportivos o recreativos </t>
  </si>
  <si>
    <t>Beneficiar 800 Personas con la entrega de dotaciones deportivas.</t>
  </si>
  <si>
    <t>Teusaquillo promueve PyBA</t>
  </si>
  <si>
    <t>Atender 600 animales en los programas de brigadas médicas, urgencias veterinarias y adopciones</t>
  </si>
  <si>
    <t>Esterilizar 280 perros y gatos incluyendo los que está en condición de vulnerabilidad</t>
  </si>
  <si>
    <t>Teusaquillo cierra brechas</t>
  </si>
  <si>
    <t>Dotar 2 sedes educativas urbanas y rurales con recursos pedagógicos y/o tecnológicos</t>
  </si>
  <si>
    <t>Beneficiar 100 estudiantes con apoyo de sostenimiento para la permanencia en la educación posmedia (niveles de formación técnico profesional, tecnólogo, profesional universitario y educación para el trabajo y desarrollo humano).</t>
  </si>
  <si>
    <t>Teusaquillo impulsa y emprende economía local</t>
  </si>
  <si>
    <t>Teusaquillo impulsa y emprende cultura</t>
  </si>
  <si>
    <t>Teusaquillo impulsa y emprende tejido empresarial</t>
  </si>
  <si>
    <t>Apoyar 200 Mipymes, emprendimientos y/o actores de la economia informal para el fortalecimiento del tejido empresarial local.</t>
  </si>
  <si>
    <t>Teusaquillo con infraestructura social</t>
  </si>
  <si>
    <t xml:space="preserve">Intervenir 12 Parques  de la red de proximidad con acciones de mejoramiento, mantenimiento y/o dotación. </t>
  </si>
  <si>
    <t>Teusaquillo actúa contra el Cambio Climático</t>
  </si>
  <si>
    <t>Implementar 8 procesos comunitarios de educación ambiental que promueven la conservación de la biodiversidad y el agua</t>
  </si>
  <si>
    <t xml:space="preserve">Implementar 20 huertas urbanas </t>
  </si>
  <si>
    <t xml:space="preserve">Mantener 1200 m2 de jardinería </t>
  </si>
  <si>
    <t>Mantener 1000 árboles en zona urbana</t>
  </si>
  <si>
    <t>Capacitar 4000 personas en separación en la fuente y reciclaje.</t>
  </si>
  <si>
    <t>Teusaquillo conecta vida</t>
  </si>
  <si>
    <t>Intervenir 2 hectáreas de conectores ecosistémicos</t>
  </si>
  <si>
    <t>Teusaquillo mejora la calidad de vida</t>
  </si>
  <si>
    <t>Intervenir 4,5 Kilómetros-carril de malla vial urbana (local y/o intermedia) con acciones de construcción y/o conservación</t>
  </si>
  <si>
    <t>Teusaquillo mitiga sus riesgos</t>
  </si>
  <si>
    <t>Teusaquillo con espacios inclusivos, pedagógicos y accesibles</t>
  </si>
  <si>
    <t>Dotar y/o acondicionar 1 unidades operativas orientadas a la atención de la primera infancia (Jardines Infantiles, Casas de Pensamiento Intercultural, Modalidad Espacios Rurales, Crecemos en la Ruralidad, Creciendo Juntos, Centros Amar, Centros Forjar)</t>
  </si>
  <si>
    <t>Teusaquillo eficiente y transparente</t>
  </si>
  <si>
    <t>Teusaquillo innovadora</t>
  </si>
  <si>
    <t>Teusaquillo participa en comunidad</t>
  </si>
  <si>
    <t>Fortalecer 21 organizaciones comunales.</t>
  </si>
  <si>
    <t>Teusaquillo edifica su cultura</t>
  </si>
  <si>
    <t>Teusaquillo honra su palabra</t>
  </si>
  <si>
    <t>Concertar e implementar una (1) iniciativa de inversión local con AFROS Y NEGROS</t>
  </si>
  <si>
    <t>Concertar e implementar una (1) iniciativa de inversión local con los pueblos RAIZALES</t>
  </si>
  <si>
    <t>Tunjuelito</t>
  </si>
  <si>
    <t>Tunjuelito fortalece la convivencia ciudadana</t>
  </si>
  <si>
    <t>Tunjuelito libre de violencia y feminicidio</t>
  </si>
  <si>
    <t>Tunjuelito firme con la seguridad y la justicia</t>
  </si>
  <si>
    <t>Suministrar2 dotaciones a organismos de seguridad</t>
  </si>
  <si>
    <t>Seguridad y convivencia en Tunjuelito</t>
  </si>
  <si>
    <t>Beneficiar 160 ciudadanos con habilidades y capacidades para gestionar la convivencia constructivamente</t>
  </si>
  <si>
    <t>Implementar 12 acciones pedagógicas para la gestión de conflictividades y prevención de violencias</t>
  </si>
  <si>
    <t>Ejecutar 12 programas comunitarios con enfoque restaurativo para el cuidado del espacio público y del medio ambiente</t>
  </si>
  <si>
    <t>Inconsistencia no resuelta en Segplan</t>
  </si>
  <si>
    <t>Intervenir 7000 metros cuadrados de elementos del sistema de espacio público peatonal con acciones de construcción y/o conservación.</t>
  </si>
  <si>
    <t>Tunjuelito disfruta del espacio publico con seguridad y en convivencia</t>
  </si>
  <si>
    <t>Menos pobreza en Tunjuelito</t>
  </si>
  <si>
    <t>Beneficiar 480 jóvenes con transferencias condicionadas y  acompañamiento psicosocial para la promoción al acceso y permanencia a oportunidades de formación y empleabilidad</t>
  </si>
  <si>
    <t xml:space="preserve">Atender 3800 personas con apoyos que contribuyan al ingreso mínimo garantizado. </t>
  </si>
  <si>
    <t>Beneficiar 2265 personas mayores con transferencias monetarias</t>
  </si>
  <si>
    <t>Seguridad alimentaria y nutricional para Tunjuelito</t>
  </si>
  <si>
    <t>Salud y bienestar para Tunjuelito</t>
  </si>
  <si>
    <t>Beneficiar 1000 personas con discapacidad a través de Dispositivos de Asistencia Personal - Ayudas Técnicas (no incluidas en los Planes de Beneficios)</t>
  </si>
  <si>
    <t>Beneficiar 680 personas con acciones para la promoción y atención de la salud mental</t>
  </si>
  <si>
    <t>Conciencia ciudadana como un acto de amor por Bogotá y tunjuelito</t>
  </si>
  <si>
    <t>Desarrollar  4 acciones orientadas a la ciudadanía, en el marco de la estrategia "Bogotaneidad</t>
  </si>
  <si>
    <t>Cuidando a cuidadoras</t>
  </si>
  <si>
    <t xml:space="preserve">Vincular 2400 personas en procesos para la prevención de violencias en el contexto familiar y/o violencia sexual   </t>
  </si>
  <si>
    <t>Tunjuelito Territorio de paz</t>
  </si>
  <si>
    <t>Tunjuelito epicentro de cultura</t>
  </si>
  <si>
    <t>Otorgar 44 estímulos de apoyo al sector artístico y cultural.</t>
  </si>
  <si>
    <t>Tunjuelito comprometido con el deporte y la recreación</t>
  </si>
  <si>
    <t>Beneficiar 40 colectivos u organizaciones recreo deportivas  inscritas en el Banco que implementan iniciativas de carácter barrial con apoyos economicos</t>
  </si>
  <si>
    <t>Beneficiar  2000 personas en actividades recreo-deportivas comunitarias.</t>
  </si>
  <si>
    <t xml:space="preserve">Capacitar 2000 personas en los campos deportivos o recreativos </t>
  </si>
  <si>
    <t>Tunjuelito un hogar para nuestros animales</t>
  </si>
  <si>
    <t>Atender 4000 animales en los programas de brigadas médicas, urgencias veterinarias y adopciones</t>
  </si>
  <si>
    <t>Tunjuelito con oportunidades para la educación</t>
  </si>
  <si>
    <t>Beneficiar 200 estudiantes en programas de educación posmedia (niveles de formación técnico profesional, tecnólogo, profesional universitario y educación para el trabajo y desarrollo humano).</t>
  </si>
  <si>
    <t>Impulsando el Desarrollo Económico en Tunjuelito</t>
  </si>
  <si>
    <t xml:space="preserve">Apoyar 40 Mipymes y/o emprendimientos orientados al fortalecimiento de las capacidades locales para la gestión y el desarrollo turístico </t>
  </si>
  <si>
    <t>Tunjuelito fortalece su ecosistema cultural y creativo</t>
  </si>
  <si>
    <t>Financiar 45 proyectos del sector cultural y creativo.</t>
  </si>
  <si>
    <t>Tunjuelito apuesta por la construccion del tejido empresarial</t>
  </si>
  <si>
    <t>Apoyar 300 Mipymes, emprendimientos y/o actores de la economia informal para el fortalecimiento del tejido empresarial local.</t>
  </si>
  <si>
    <t>Tunjuelito fortalece sus parques y embellece sus espacios</t>
  </si>
  <si>
    <t>Construir 4500 m2 de Parques de la red de proximidad (la construcción incluye su dotación).</t>
  </si>
  <si>
    <t>Tunjuelito resiliente ordena su territorio y se adapta al cambio climático</t>
  </si>
  <si>
    <t xml:space="preserve">Mantener 2000 m2 de jardinería </t>
  </si>
  <si>
    <t>Mantener 6000 árboles en zona urbana</t>
  </si>
  <si>
    <t>Tunjuelito se moviliza con seguridad</t>
  </si>
  <si>
    <t>Intervenir 7,5 Kilómetros-carril de malla vial urbana (local y/o intermedia) con acciones de construcción y/o conservación</t>
  </si>
  <si>
    <t>Tunjuelito responde ante los riesgos</t>
  </si>
  <si>
    <t>Realizar 04 acciones efectivas para el fortalecimiento de las capacidades locales en torno a la gestión del riesgo</t>
  </si>
  <si>
    <t>Espacios de Desarrollo Comunitario para Tunjuelito</t>
  </si>
  <si>
    <t>Dotar y/o acondicionar 1 Centros de Desarrollo Comunitarios  para la prestación de servicios sociales dirigidas al desarrollo de capacidades y generación de oportunidades</t>
  </si>
  <si>
    <t xml:space="preserve">Dotar y/o acondicionar 1 unidad operativas orientadas a la prestación de servicios a la persona mayor </t>
  </si>
  <si>
    <t>Tunjuelito promueve entornos seguros para la ciudadanía</t>
  </si>
  <si>
    <t>Tunjuelito conectada con las TICS</t>
  </si>
  <si>
    <t>Participacion ciudadana como motor de desarrollo en Tunjuelito</t>
  </si>
  <si>
    <t>Tunjuelito dignifica espacios culturales</t>
  </si>
  <si>
    <t>Tunjuelito por un pacto con sus raíces</t>
  </si>
  <si>
    <t>TOTAL RECURSOS</t>
  </si>
  <si>
    <t>PONDERADO META</t>
  </si>
  <si>
    <t>PONDERACIÓN PROYECTO</t>
  </si>
  <si>
    <t>PONDERACIÓN META INTERNA PROYECTO</t>
  </si>
  <si>
    <t>Esta meta no aparece</t>
  </si>
  <si>
    <t>revisar  ebi y numeración en PA</t>
  </si>
  <si>
    <t>revisar  ebi y numeración en PA en el PDL la meta es 800 no 1600</t>
  </si>
  <si>
    <t>numeración errada</t>
  </si>
  <si>
    <t>Espacio publico seguro e inclusivo en Engativa</t>
  </si>
  <si>
    <t>Etiquetas de fila</t>
  </si>
  <si>
    <t>Caro</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</si>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</sst>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2" formatCode="_-&quot;$&quot;\ * #,##0_-;\-&quot;$&quot;\ * #,##0_-;_-&quot;$&quot;\ * &quot;-&quot;_-;_-@_-"/>
    <numFmt numFmtId="44" formatCode="_-&quot;$&quot;\ * #,##0.00_-;\-&quot;$&quot;\ * #,##0.00_-;_-&quot;$&quot;\ * &quot;-&quot;??_-;_-@_-"/>
    <numFmt numFmtId="43" formatCode="_-* #,##0.00_-;\-* #,##0.00_-;_-* &quot;-&quot;??_-;_-@_-"/>
    <numFmt numFmtId="164" formatCode="0.0"/>
    <numFmt numFmtId="165" formatCode="&quot;$&quot;\ #,##0"/>
    <numFmt numFmtId="166" formatCode="_(* #,##0.0_);_(* \(#,##0.0\);_(* &quot;-&quot;??_);_(@_)"/>
    <numFmt numFmtId="167" formatCode="_-&quot;$&quot;\ * #,##0_-;\-&quot;$&quot;\ * #,##0_-;_-&quot;$&quot;\ * &quot;-&quot;??_-;_-@_-"/>
    <numFmt numFmtId="168" formatCode="#,##0.0"/>
    <numFmt numFmtId="169" formatCode="_(* #,##0.00_);_(* \(#,##0.00\);_(* &quot;-&quot;??_);_(@_)"/>
    <numFmt numFmtId="170" formatCode="_(* &quot;$&quot;#,##0,,_);_(* \(&quot;$&quot;#,##0,,\);_(* &quot;-&quot;??_);_(@_)"/>
    <numFmt numFmtId="171" formatCode="_(* &quot;$&quot;#,##0_);_(* \(&quot;$&quot;#,##0\);_(* &quot;-&quot;??_);_(@_)"/>
    <numFmt numFmtId="172" formatCode="0.0%"/>
  </numFmts>
  <fonts count="17" x14ac:knownFonts="1">
    <font>
      <sz val="11"/>
      <color theme="1"/>
      <name val="Calibri"/>
      <family val="2"/>
      <scheme val="minor"/>
    </font>
    <font>
      <sz val="11"/>
      <color theme="1"/>
      <name val="Calibri"/>
      <family val="2"/>
      <scheme val="minor"/>
    </font>
    <font>
      <b/>
      <sz val="10"/>
      <color theme="0"/>
      <name val="Arial Narrow"/>
      <family val="2"/>
    </font>
    <font>
      <sz val="11"/>
      <color theme="1"/>
      <name val="Calibri"/>
      <family val="2"/>
    </font>
    <font>
      <b/>
      <sz val="11"/>
      <color theme="1"/>
      <name val="Arial Narrow"/>
      <family val="2"/>
    </font>
    <font>
      <sz val="12"/>
      <color theme="1"/>
      <name val="Garamond"/>
      <family val="1"/>
    </font>
    <font>
      <sz val="12"/>
      <color rgb="FF000000"/>
      <name val="Garamond"/>
      <family val="1"/>
    </font>
    <font>
      <sz val="10"/>
      <color rgb="FF000000"/>
      <name val="Arial"/>
      <family val="2"/>
    </font>
    <font>
      <sz val="11"/>
      <color rgb="FF000000"/>
      <name val="Calibri"/>
      <family val="2"/>
    </font>
    <font>
      <sz val="11"/>
      <color rgb="FF242424"/>
      <name val="Aptos Narrow"/>
      <family val="2"/>
    </font>
    <font>
      <sz val="11"/>
      <name val="Calibri"/>
      <family val="2"/>
    </font>
    <font>
      <sz val="11"/>
      <color theme="0"/>
      <name val="Calibri"/>
      <family val="2"/>
      <scheme val="minor"/>
    </font>
    <font>
      <sz val="9"/>
      <color theme="1"/>
      <name val="Calibri"/>
      <family val="2"/>
      <scheme val="minor"/>
    </font>
    <font>
      <sz val="11"/>
      <color rgb="FFFF0000"/>
      <name val="Calibri"/>
      <family val="2"/>
    </font>
    <font>
      <sz val="11"/>
      <color rgb="FFFFFF00"/>
      <name val="Calibri"/>
      <family val="2"/>
      <scheme val="minor"/>
    </font>
    <font>
      <sz val="11"/>
      <color rgb="FFFFFF00"/>
      <name val="Calibri"/>
      <family val="2"/>
    </font>
    <font>
      <sz val="10"/>
      <color rgb="FF00000A"/>
      <name val="Arial"/>
      <family val="2"/>
    </font>
  </fonts>
  <fills count="14">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rgb="FFE3272A"/>
        <bgColor indexed="64"/>
      </patternFill>
    </fill>
    <fill>
      <patternFill patternType="solid">
        <fgColor theme="9"/>
        <bgColor indexed="64"/>
      </patternFill>
    </fill>
    <fill>
      <patternFill patternType="solid">
        <fgColor rgb="FF7030A0"/>
        <bgColor indexed="64"/>
      </patternFill>
    </fill>
    <fill>
      <patternFill patternType="solid">
        <fgColor theme="0"/>
        <bgColor indexed="64"/>
      </patternFill>
    </fill>
    <fill>
      <patternFill patternType="solid">
        <fgColor theme="0"/>
        <bgColor rgb="FF000000"/>
      </patternFill>
    </fill>
    <fill>
      <patternFill patternType="solid">
        <fgColor theme="4"/>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right/>
      <top style="thin">
        <color theme="4" tint="0.39997558519241921"/>
      </top>
      <bottom style="thin">
        <color theme="4" tint="0.39997558519241921"/>
      </bottom>
      <diagonal/>
    </border>
    <border>
      <left/>
      <right/>
      <top style="thin">
        <color theme="4" tint="0.39997558519241921"/>
      </top>
      <bottom style="hair">
        <color indexed="64"/>
      </bottom>
      <diagonal/>
    </border>
    <border>
      <left style="thin">
        <color rgb="FF000000"/>
      </left>
      <right style="thin">
        <color rgb="FF000000"/>
      </right>
      <top style="thin">
        <color rgb="FF000000"/>
      </top>
      <bottom style="thin">
        <color rgb="FF000000"/>
      </bottom>
      <diagonal/>
    </border>
    <border>
      <left style="hair">
        <color indexed="64"/>
      </left>
      <right/>
      <top style="hair">
        <color indexed="64"/>
      </top>
      <bottom style="hair">
        <color indexed="64"/>
      </bottom>
      <diagonal/>
    </border>
    <border>
      <left/>
      <right/>
      <top style="thin">
        <color theme="4" tint="0.39997558519241921"/>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theme="4" tint="0.39997558519241921"/>
      </top>
      <bottom style="thin">
        <color theme="4" tint="0.39997558519241921"/>
      </bottom>
      <diagonal/>
    </border>
    <border>
      <left/>
      <right style="thin">
        <color theme="5"/>
      </right>
      <top style="thin">
        <color theme="4" tint="0.39997558519241921"/>
      </top>
      <bottom style="thin">
        <color theme="4" tint="0.39997558519241921"/>
      </bottom>
      <diagonal/>
    </border>
    <border>
      <left style="hair">
        <color indexed="64"/>
      </left>
      <right/>
      <top style="thin">
        <color theme="4" tint="0.39997558519241921"/>
      </top>
      <bottom style="hair">
        <color indexed="64"/>
      </bottom>
      <diagonal/>
    </border>
    <border>
      <left/>
      <right style="thin">
        <color theme="5"/>
      </right>
      <top style="thin">
        <color theme="4" tint="0.39997558519241921"/>
      </top>
      <bottom style="hair">
        <color indexed="64"/>
      </bottom>
      <diagonal/>
    </border>
  </borders>
  <cellStyleXfs count="6">
    <xf numFmtId="0" fontId="0" fillId="0" borderId="0"/>
    <xf numFmtId="44" fontId="1" fillId="0" borderId="0" applyFont="0" applyFill="0" applyBorder="0" applyAlignment="0" applyProtection="0"/>
    <xf numFmtId="0" fontId="11" fillId="4" borderId="0" applyFont="0" applyAlignment="0">
      <alignment vertical="top" wrapText="1"/>
    </xf>
    <xf numFmtId="43"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140">
    <xf numFmtId="0" fontId="0" fillId="0" borderId="0" xfId="0"/>
    <xf numFmtId="165" fontId="3" fillId="0" borderId="2" xfId="0" applyNumberFormat="1" applyFont="1" applyBorder="1" applyAlignment="1">
      <alignment horizontal="center" vertical="center"/>
    </xf>
    <xf numFmtId="0" fontId="0" fillId="0" borderId="0" xfId="0" applyAlignment="1">
      <alignment horizontal="left"/>
    </xf>
    <xf numFmtId="0" fontId="0" fillId="0" borderId="0" xfId="0" pivotButton="1"/>
    <xf numFmtId="0" fontId="0" fillId="0" borderId="0" xfId="0" applyAlignment="1">
      <alignment vertical="center"/>
    </xf>
    <xf numFmtId="166" fontId="3" fillId="0" borderId="2" xfId="0" applyNumberFormat="1" applyFont="1" applyBorder="1" applyAlignment="1">
      <alignment horizontal="center" vertical="center"/>
    </xf>
    <xf numFmtId="165" fontId="3" fillId="0" borderId="2"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169" fontId="3" fillId="0" borderId="2"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wrapText="1"/>
      <protection locked="0"/>
    </xf>
    <xf numFmtId="165" fontId="0" fillId="0" borderId="0" xfId="0" applyNumberFormat="1" applyAlignment="1">
      <alignment horizontal="right"/>
    </xf>
    <xf numFmtId="170" fontId="0" fillId="0" borderId="2" xfId="1" applyNumberFormat="1" applyFont="1" applyFill="1" applyBorder="1" applyAlignment="1" applyProtection="1">
      <alignment vertical="center"/>
    </xf>
    <xf numFmtId="170" fontId="0" fillId="0" borderId="3" xfId="1" applyNumberFormat="1" applyFont="1" applyFill="1" applyBorder="1" applyAlignment="1" applyProtection="1">
      <alignment vertical="center"/>
    </xf>
    <xf numFmtId="170" fontId="3" fillId="0" borderId="2" xfId="0" applyNumberFormat="1" applyFont="1" applyBorder="1" applyAlignment="1">
      <alignment vertical="center"/>
    </xf>
    <xf numFmtId="170" fontId="0" fillId="0" borderId="2" xfId="1" applyNumberFormat="1" applyFont="1" applyFill="1" applyBorder="1" applyAlignment="1" applyProtection="1">
      <alignment vertical="center" wrapText="1"/>
    </xf>
    <xf numFmtId="170" fontId="10" fillId="0" borderId="5" xfId="1" applyNumberFormat="1" applyFont="1" applyFill="1" applyBorder="1" applyAlignment="1" applyProtection="1">
      <alignment vertical="center" wrapText="1"/>
    </xf>
    <xf numFmtId="170" fontId="0" fillId="0" borderId="2" xfId="0" applyNumberFormat="1" applyBorder="1" applyAlignment="1">
      <alignment vertical="center"/>
    </xf>
    <xf numFmtId="170" fontId="0" fillId="0" borderId="3" xfId="1" applyNumberFormat="1" applyFont="1" applyFill="1" applyBorder="1" applyAlignment="1" applyProtection="1">
      <alignment vertical="center" wrapText="1"/>
    </xf>
    <xf numFmtId="171" fontId="3" fillId="0" borderId="2" xfId="0" applyNumberFormat="1" applyFont="1" applyBorder="1" applyAlignment="1">
      <alignment horizontal="right" vertical="center"/>
    </xf>
    <xf numFmtId="171" fontId="3" fillId="0" borderId="6" xfId="0" applyNumberFormat="1" applyFont="1" applyBorder="1" applyAlignment="1">
      <alignment horizontal="right" vertical="center"/>
    </xf>
    <xf numFmtId="171" fontId="3" fillId="0" borderId="0" xfId="0" applyNumberFormat="1" applyFont="1" applyAlignment="1">
      <alignment horizontal="right" vertical="center"/>
    </xf>
    <xf numFmtId="166" fontId="3" fillId="3" borderId="2" xfId="0" applyNumberFormat="1" applyFont="1" applyFill="1" applyBorder="1" applyAlignment="1" applyProtection="1">
      <alignment horizontal="center" vertical="center"/>
      <protection locked="0"/>
    </xf>
    <xf numFmtId="0" fontId="3" fillId="0" borderId="2" xfId="0" applyFont="1" applyBorder="1" applyAlignment="1">
      <alignment vertical="center"/>
    </xf>
    <xf numFmtId="0" fontId="3" fillId="0" borderId="2" xfId="0" applyFont="1" applyBorder="1" applyAlignment="1">
      <alignment horizontal="right" vertical="center"/>
    </xf>
    <xf numFmtId="1" fontId="3" fillId="0" borderId="2" xfId="0" applyNumberFormat="1" applyFont="1" applyBorder="1" applyAlignment="1">
      <alignment horizontal="center" vertical="center"/>
    </xf>
    <xf numFmtId="1" fontId="3" fillId="7" borderId="2" xfId="0" applyNumberFormat="1" applyFont="1" applyFill="1" applyBorder="1" applyAlignment="1">
      <alignment horizontal="center" vertical="center"/>
    </xf>
    <xf numFmtId="165" fontId="3" fillId="7" borderId="2" xfId="0" applyNumberFormat="1" applyFont="1" applyFill="1" applyBorder="1" applyAlignment="1">
      <alignment horizontal="left" vertical="center"/>
    </xf>
    <xf numFmtId="0" fontId="3" fillId="0" borderId="2" xfId="0" applyFont="1" applyBorder="1" applyAlignment="1">
      <alignment horizontal="left" vertical="center"/>
    </xf>
    <xf numFmtId="3" fontId="3" fillId="0" borderId="2" xfId="0" applyNumberFormat="1"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right" vertical="center"/>
    </xf>
    <xf numFmtId="1" fontId="3" fillId="0" borderId="3" xfId="0" applyNumberFormat="1" applyFont="1" applyBorder="1" applyAlignment="1">
      <alignment horizontal="center" vertical="center"/>
    </xf>
    <xf numFmtId="1" fontId="3" fillId="7" borderId="3" xfId="0" applyNumberFormat="1" applyFont="1" applyFill="1" applyBorder="1" applyAlignment="1">
      <alignment horizontal="center" vertical="center"/>
    </xf>
    <xf numFmtId="165" fontId="3" fillId="7" borderId="3" xfId="0" applyNumberFormat="1" applyFont="1" applyFill="1" applyBorder="1" applyAlignment="1">
      <alignment horizontal="left" vertical="center"/>
    </xf>
    <xf numFmtId="0" fontId="3" fillId="0" borderId="3" xfId="0" applyFont="1" applyBorder="1" applyAlignment="1">
      <alignment horizontal="left" vertical="center"/>
    </xf>
    <xf numFmtId="3" fontId="3" fillId="0" borderId="3" xfId="0" applyNumberFormat="1" applyFont="1" applyBorder="1" applyAlignment="1">
      <alignment horizontal="center" vertical="center"/>
    </xf>
    <xf numFmtId="168" fontId="3" fillId="0" borderId="2" xfId="0" applyNumberFormat="1" applyFont="1" applyBorder="1" applyAlignment="1">
      <alignment horizontal="center" vertical="center"/>
    </xf>
    <xf numFmtId="165" fontId="4" fillId="7" borderId="2" xfId="0" applyNumberFormat="1" applyFont="1" applyFill="1" applyBorder="1" applyAlignment="1">
      <alignment horizontal="left" vertical="center"/>
    </xf>
    <xf numFmtId="1" fontId="3" fillId="7" borderId="1" xfId="0" applyNumberFormat="1" applyFont="1" applyFill="1" applyBorder="1" applyAlignment="1">
      <alignment horizontal="center" vertical="center" wrapText="1"/>
    </xf>
    <xf numFmtId="1" fontId="3" fillId="7" borderId="2" xfId="0" applyNumberFormat="1" applyFont="1" applyFill="1" applyBorder="1" applyAlignment="1">
      <alignment horizontal="left" vertical="center"/>
    </xf>
    <xf numFmtId="1" fontId="4" fillId="7" borderId="2" xfId="0" applyNumberFormat="1" applyFont="1" applyFill="1" applyBorder="1" applyAlignment="1">
      <alignment horizontal="left" vertical="center"/>
    </xf>
    <xf numFmtId="1" fontId="3" fillId="7" borderId="3" xfId="0" applyNumberFormat="1" applyFont="1" applyFill="1" applyBorder="1" applyAlignment="1">
      <alignment horizontal="left" vertical="center"/>
    </xf>
    <xf numFmtId="0" fontId="5" fillId="7" borderId="2" xfId="0" applyFont="1" applyFill="1" applyBorder="1" applyAlignment="1">
      <alignment horizontal="left" vertical="center"/>
    </xf>
    <xf numFmtId="0" fontId="6" fillId="7" borderId="2" xfId="0" applyFont="1" applyFill="1" applyBorder="1" applyAlignment="1">
      <alignment horizontal="left" vertical="center"/>
    </xf>
    <xf numFmtId="0" fontId="5" fillId="7" borderId="3" xfId="0" applyFont="1" applyFill="1" applyBorder="1" applyAlignment="1">
      <alignment horizontal="left" vertical="center"/>
    </xf>
    <xf numFmtId="165" fontId="7" fillId="7" borderId="2" xfId="0" applyNumberFormat="1" applyFont="1" applyFill="1" applyBorder="1" applyAlignment="1">
      <alignment horizontal="left" vertical="center"/>
    </xf>
    <xf numFmtId="165" fontId="8" fillId="7" borderId="4" xfId="0" applyNumberFormat="1" applyFont="1" applyFill="1" applyBorder="1" applyAlignment="1">
      <alignment horizontal="left" vertical="center" wrapText="1"/>
    </xf>
    <xf numFmtId="165" fontId="8" fillId="8" borderId="4" xfId="0" applyNumberFormat="1" applyFont="1" applyFill="1" applyBorder="1" applyAlignment="1">
      <alignment horizontal="left" vertical="center" wrapText="1"/>
    </xf>
    <xf numFmtId="165" fontId="9" fillId="7" borderId="2" xfId="0" applyNumberFormat="1" applyFont="1" applyFill="1" applyBorder="1" applyAlignment="1">
      <alignment horizontal="left" vertical="center"/>
    </xf>
    <xf numFmtId="0" fontId="3" fillId="3" borderId="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167" fontId="3" fillId="3" borderId="2" xfId="0" applyNumberFormat="1" applyFont="1" applyFill="1" applyBorder="1" applyAlignment="1" applyProtection="1">
      <alignment vertical="center"/>
      <protection locked="0"/>
    </xf>
    <xf numFmtId="10" fontId="3" fillId="3" borderId="2" xfId="0" applyNumberFormat="1" applyFont="1" applyFill="1" applyBorder="1" applyAlignment="1" applyProtection="1">
      <alignment vertical="center"/>
      <protection locked="0"/>
    </xf>
    <xf numFmtId="44" fontId="3" fillId="3" borderId="2" xfId="0" applyNumberFormat="1" applyFont="1" applyFill="1" applyBorder="1" applyAlignment="1" applyProtection="1">
      <alignment vertical="center"/>
      <protection locked="0"/>
    </xf>
    <xf numFmtId="167" fontId="10" fillId="3" borderId="5" xfId="1" applyNumberFormat="1" applyFont="1" applyFill="1" applyBorder="1" applyAlignment="1" applyProtection="1">
      <alignment vertical="center" wrapText="1"/>
      <protection locked="0"/>
    </xf>
    <xf numFmtId="0" fontId="2" fillId="2" borderId="7" xfId="0" applyFont="1" applyFill="1" applyBorder="1" applyAlignment="1">
      <alignment horizontal="right"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1" fontId="2" fillId="2" borderId="8" xfId="0" applyNumberFormat="1" applyFont="1" applyFill="1" applyBorder="1" applyAlignment="1">
      <alignment horizontal="center" vertical="center" wrapText="1"/>
    </xf>
    <xf numFmtId="1" fontId="2" fillId="9" borderId="8"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165" fontId="2" fillId="2" borderId="8" xfId="0" applyNumberFormat="1" applyFont="1" applyFill="1" applyBorder="1" applyAlignment="1">
      <alignment horizontal="right" vertical="center" wrapText="1"/>
    </xf>
    <xf numFmtId="0" fontId="3" fillId="0" borderId="6" xfId="0" applyFont="1" applyBorder="1" applyAlignment="1">
      <alignment horizontal="right" vertical="center"/>
    </xf>
    <xf numFmtId="0" fontId="3" fillId="0" borderId="6" xfId="0" applyFont="1" applyBorder="1" applyAlignment="1">
      <alignment vertical="center"/>
    </xf>
    <xf numFmtId="1" fontId="3" fillId="0" borderId="6" xfId="0" applyNumberFormat="1" applyFont="1" applyBorder="1" applyAlignment="1">
      <alignment horizontal="center" vertical="center"/>
    </xf>
    <xf numFmtId="1" fontId="3" fillId="7" borderId="6" xfId="0" applyNumberFormat="1" applyFont="1" applyFill="1" applyBorder="1" applyAlignment="1">
      <alignment horizontal="center" vertical="center"/>
    </xf>
    <xf numFmtId="165" fontId="3" fillId="7" borderId="6" xfId="0" applyNumberFormat="1" applyFont="1" applyFill="1" applyBorder="1" applyAlignment="1">
      <alignment horizontal="left" vertical="center"/>
    </xf>
    <xf numFmtId="0" fontId="3" fillId="0" borderId="6" xfId="0" applyFont="1" applyBorder="1" applyAlignment="1">
      <alignment horizontal="left" vertical="center"/>
    </xf>
    <xf numFmtId="3" fontId="3" fillId="0" borderId="6" xfId="0" applyNumberFormat="1" applyFont="1" applyBorder="1" applyAlignment="1">
      <alignment horizontal="center" vertical="center"/>
    </xf>
    <xf numFmtId="165" fontId="3" fillId="0" borderId="6" xfId="0" applyNumberFormat="1" applyFont="1" applyBorder="1" applyAlignment="1" applyProtection="1">
      <alignment horizontal="center" vertical="center"/>
      <protection locked="0"/>
    </xf>
    <xf numFmtId="166" fontId="3" fillId="0" borderId="6" xfId="0" applyNumberFormat="1" applyFont="1" applyBorder="1" applyAlignment="1" applyProtection="1">
      <alignment horizontal="center" vertical="center"/>
      <protection locked="0"/>
    </xf>
    <xf numFmtId="166" fontId="3" fillId="3" borderId="6" xfId="0" applyNumberFormat="1" applyFont="1" applyFill="1" applyBorder="1" applyAlignment="1" applyProtection="1">
      <alignment horizontal="center" vertical="center"/>
      <protection locked="0"/>
    </xf>
    <xf numFmtId="166" fontId="3" fillId="0" borderId="6" xfId="0" applyNumberFormat="1" applyFont="1" applyBorder="1" applyAlignment="1">
      <alignment horizontal="center" vertical="center"/>
    </xf>
    <xf numFmtId="170" fontId="0" fillId="0" borderId="6" xfId="1" applyNumberFormat="1" applyFont="1" applyFill="1" applyBorder="1" applyAlignment="1" applyProtection="1">
      <alignment vertical="center"/>
    </xf>
    <xf numFmtId="0" fontId="3" fillId="3" borderId="6" xfId="0" applyFont="1" applyFill="1" applyBorder="1" applyAlignment="1" applyProtection="1">
      <alignment vertical="center"/>
      <protection locked="0"/>
    </xf>
    <xf numFmtId="0" fontId="12" fillId="0" borderId="0" xfId="0" applyFont="1"/>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 fontId="2" fillId="2" borderId="1" xfId="0" applyNumberFormat="1" applyFont="1" applyFill="1" applyBorder="1" applyAlignment="1">
      <alignment horizontal="center" vertical="center" wrapText="1"/>
    </xf>
    <xf numFmtId="1" fontId="2" fillId="9"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65" fontId="2" fillId="2" borderId="1" xfId="0" applyNumberFormat="1" applyFont="1" applyFill="1" applyBorder="1" applyAlignment="1">
      <alignment horizontal="right" vertical="center" wrapText="1"/>
    </xf>
    <xf numFmtId="0" fontId="3" fillId="0" borderId="9" xfId="0" applyFont="1" applyBorder="1" applyAlignment="1">
      <alignment horizontal="right" vertical="center"/>
    </xf>
    <xf numFmtId="166" fontId="3" fillId="3" borderId="2" xfId="0" applyNumberFormat="1" applyFont="1" applyFill="1" applyBorder="1" applyAlignment="1">
      <alignment horizontal="center" vertical="center"/>
    </xf>
    <xf numFmtId="0" fontId="3" fillId="3" borderId="10" xfId="0" applyFont="1" applyFill="1" applyBorder="1" applyAlignment="1">
      <alignment vertical="center"/>
    </xf>
    <xf numFmtId="0" fontId="3" fillId="0" borderId="11" xfId="0" applyFont="1" applyBorder="1" applyAlignment="1">
      <alignment horizontal="right" vertical="center"/>
    </xf>
    <xf numFmtId="165" fontId="3" fillId="0" borderId="3"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3" fillId="3" borderId="12" xfId="0" applyFont="1" applyFill="1" applyBorder="1" applyAlignment="1">
      <alignment vertical="center"/>
    </xf>
    <xf numFmtId="43" fontId="0" fillId="0" borderId="2" xfId="3" applyFont="1" applyBorder="1" applyAlignment="1">
      <alignment vertical="center"/>
    </xf>
    <xf numFmtId="43" fontId="0" fillId="0" borderId="3" xfId="3" applyFont="1" applyBorder="1" applyAlignment="1">
      <alignment vertical="center"/>
    </xf>
    <xf numFmtId="172" fontId="3" fillId="0" borderId="2" xfId="4" applyNumberFormat="1" applyFont="1" applyBorder="1" applyAlignment="1">
      <alignment horizontal="right" vertical="center"/>
    </xf>
    <xf numFmtId="172" fontId="0" fillId="10" borderId="0" xfId="4" applyNumberFormat="1" applyFont="1" applyFill="1"/>
    <xf numFmtId="9" fontId="0" fillId="10" borderId="0" xfId="4" applyFont="1" applyFill="1"/>
    <xf numFmtId="9" fontId="0" fillId="11" borderId="0" xfId="4" applyFont="1" applyFill="1"/>
    <xf numFmtId="0" fontId="3" fillId="11" borderId="2" xfId="0" applyFont="1" applyFill="1" applyBorder="1" applyAlignment="1">
      <alignment horizontal="left" vertical="center"/>
    </xf>
    <xf numFmtId="0" fontId="13" fillId="3" borderId="10" xfId="0" applyFont="1" applyFill="1" applyBorder="1" applyAlignment="1">
      <alignment vertical="center"/>
    </xf>
    <xf numFmtId="0" fontId="13" fillId="11" borderId="2" xfId="0" applyFont="1" applyFill="1" applyBorder="1" applyAlignment="1">
      <alignment horizontal="left" vertical="center"/>
    </xf>
    <xf numFmtId="0" fontId="13" fillId="0" borderId="2" xfId="0" applyFont="1" applyBorder="1" applyAlignment="1">
      <alignment horizontal="left" vertical="center"/>
    </xf>
    <xf numFmtId="166" fontId="13" fillId="0" borderId="2" xfId="0" applyNumberFormat="1" applyFont="1" applyBorder="1" applyAlignment="1">
      <alignment horizontal="center" vertical="center"/>
    </xf>
    <xf numFmtId="0" fontId="14" fillId="0" borderId="0" xfId="0" applyFont="1"/>
    <xf numFmtId="0" fontId="15" fillId="12" borderId="10" xfId="0" applyFont="1" applyFill="1" applyBorder="1" applyAlignment="1">
      <alignment vertical="center"/>
    </xf>
    <xf numFmtId="166" fontId="13" fillId="11" borderId="2" xfId="0" applyNumberFormat="1" applyFont="1" applyFill="1" applyBorder="1" applyAlignment="1">
      <alignment horizontal="center" vertical="center"/>
    </xf>
    <xf numFmtId="0" fontId="15" fillId="12" borderId="9" xfId="0" applyFont="1" applyFill="1" applyBorder="1" applyAlignment="1">
      <alignment horizontal="right" vertical="center"/>
    </xf>
    <xf numFmtId="0" fontId="15" fillId="12" borderId="2" xfId="0" applyFont="1" applyFill="1" applyBorder="1" applyAlignment="1">
      <alignment vertical="center"/>
    </xf>
    <xf numFmtId="0" fontId="15" fillId="12" borderId="2" xfId="0" applyFont="1" applyFill="1" applyBorder="1" applyAlignment="1">
      <alignment horizontal="right" vertical="center"/>
    </xf>
    <xf numFmtId="1" fontId="15" fillId="12" borderId="2" xfId="0" applyNumberFormat="1" applyFont="1" applyFill="1" applyBorder="1" applyAlignment="1">
      <alignment horizontal="center" vertical="center"/>
    </xf>
    <xf numFmtId="165" fontId="15" fillId="12" borderId="2" xfId="0" applyNumberFormat="1" applyFont="1" applyFill="1" applyBorder="1" applyAlignment="1">
      <alignment horizontal="left" vertical="center"/>
    </xf>
    <xf numFmtId="0" fontId="15" fillId="12" borderId="2" xfId="0" applyFont="1" applyFill="1" applyBorder="1" applyAlignment="1">
      <alignment horizontal="left" vertical="center"/>
    </xf>
    <xf numFmtId="3" fontId="15" fillId="12" borderId="2" xfId="0" applyNumberFormat="1" applyFont="1" applyFill="1" applyBorder="1" applyAlignment="1">
      <alignment horizontal="center" vertical="center"/>
    </xf>
    <xf numFmtId="165" fontId="15" fillId="12" borderId="2" xfId="0" applyNumberFormat="1" applyFont="1" applyFill="1" applyBorder="1" applyAlignment="1">
      <alignment horizontal="center" vertical="center"/>
    </xf>
    <xf numFmtId="166" fontId="15" fillId="12" borderId="2" xfId="0" applyNumberFormat="1" applyFont="1" applyFill="1" applyBorder="1" applyAlignment="1">
      <alignment horizontal="center" vertical="center"/>
    </xf>
    <xf numFmtId="43" fontId="14" fillId="12" borderId="2" xfId="3" applyFont="1" applyFill="1" applyBorder="1" applyAlignment="1">
      <alignment vertical="center"/>
    </xf>
    <xf numFmtId="171" fontId="15" fillId="12" borderId="2" xfId="0" applyNumberFormat="1" applyFont="1" applyFill="1" applyBorder="1" applyAlignment="1">
      <alignment horizontal="right" vertical="center"/>
    </xf>
    <xf numFmtId="172" fontId="15" fillId="12" borderId="2" xfId="4" applyNumberFormat="1" applyFont="1" applyFill="1" applyBorder="1" applyAlignment="1">
      <alignment horizontal="right" vertical="center"/>
    </xf>
    <xf numFmtId="172" fontId="14" fillId="12" borderId="0" xfId="4" applyNumberFormat="1" applyFont="1" applyFill="1"/>
    <xf numFmtId="9" fontId="14" fillId="12" borderId="0" xfId="4" applyFont="1" applyFill="1"/>
    <xf numFmtId="0" fontId="14" fillId="12" borderId="0" xfId="0" applyFont="1" applyFill="1"/>
    <xf numFmtId="1" fontId="0" fillId="0" borderId="0" xfId="0" applyNumberFormat="1" applyAlignment="1">
      <alignment horizontal="left"/>
    </xf>
    <xf numFmtId="1" fontId="0" fillId="11" borderId="0" xfId="0" applyNumberFormat="1" applyFill="1" applyAlignment="1">
      <alignment horizontal="left"/>
    </xf>
    <xf numFmtId="42" fontId="0" fillId="0" borderId="0" xfId="5" applyFont="1"/>
    <xf numFmtId="1" fontId="3" fillId="13" borderId="2" xfId="0" applyNumberFormat="1" applyFont="1" applyFill="1" applyBorder="1" applyAlignment="1">
      <alignment horizontal="center" vertical="center"/>
    </xf>
    <xf numFmtId="0" fontId="0" fillId="0" borderId="2" xfId="0" applyBorder="1"/>
    <xf numFmtId="1" fontId="13" fillId="13" borderId="2" xfId="0" applyNumberFormat="1" applyFont="1" applyFill="1" applyBorder="1" applyAlignment="1">
      <alignment horizontal="center" vertical="center"/>
    </xf>
    <xf numFmtId="1" fontId="10" fillId="13" borderId="2" xfId="0" applyNumberFormat="1" applyFont="1" applyFill="1" applyBorder="1" applyAlignment="1">
      <alignment horizontal="center" vertical="center"/>
    </xf>
    <xf numFmtId="165" fontId="3" fillId="7" borderId="2" xfId="0" applyNumberFormat="1" applyFont="1" applyFill="1" applyBorder="1" applyAlignment="1">
      <alignment horizontal="left" vertical="center" wrapText="1"/>
    </xf>
    <xf numFmtId="1" fontId="13" fillId="13" borderId="3" xfId="0" applyNumberFormat="1" applyFont="1" applyFill="1" applyBorder="1" applyAlignment="1">
      <alignment horizontal="center" vertical="center"/>
    </xf>
    <xf numFmtId="165" fontId="3" fillId="7" borderId="0" xfId="0" applyNumberFormat="1" applyFont="1" applyFill="1" applyAlignment="1">
      <alignment horizontal="left" vertical="center"/>
    </xf>
    <xf numFmtId="0" fontId="3" fillId="11" borderId="3" xfId="0" applyFont="1" applyFill="1" applyBorder="1" applyAlignment="1">
      <alignment horizontal="left" vertical="center"/>
    </xf>
    <xf numFmtId="0" fontId="16" fillId="0" borderId="0" xfId="0" applyFont="1" applyAlignment="1">
      <alignment horizontal="center" vertical="center" wrapText="1"/>
    </xf>
    <xf numFmtId="43" fontId="0" fillId="0" borderId="0" xfId="0" applyNumberFormat="1"/>
    <xf numFmtId="3" fontId="0" fillId="0" borderId="0" xfId="0" applyNumberFormat="1"/>
    <xf numFmtId="167" fontId="0" fillId="0" borderId="0" xfId="1" applyNumberFormat="1" applyFont="1"/>
  </cellXfs>
  <cellStyles count="6">
    <cellStyle name="Estilo 1" xfId="2" xr:uid="{9AB802CD-C9F2-4F81-9321-84F434EC130F}"/>
    <cellStyle name="Millares" xfId="3" builtinId="3"/>
    <cellStyle name="Moneda" xfId="1" builtinId="4"/>
    <cellStyle name="Moneda [0]" xfId="5" builtinId="7"/>
    <cellStyle name="Normal" xfId="0" builtinId="0"/>
    <cellStyle name="Porcentaje" xfId="4" builtinId="5"/>
  </cellStyles>
  <dxfs count="4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none"/>
      </font>
      <fill>
        <patternFill patternType="solid">
          <fgColor indexed="64"/>
          <bgColor theme="7" tint="0.79998168889431442"/>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171" formatCode="_(* &quot;$&quot;#,##0_);_(* \(&quot;$&quot;#,##0\);_(* &quot;-&quot;??_);_(@_)"/>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numFmt numFmtId="171" formatCode="_(* &quot;$&quot;#,##0_);_(* \(&quot;$&quot;#,##0\);_(* &quot;-&quot;??_);_(@_)"/>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numFmt numFmtId="171" formatCode="_(* &quot;$&quot;#,##0_);_(* \(&quot;$&quot;#,##0\);_(* &quot;-&quot;??_);_(@_)"/>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numFmt numFmtId="170" formatCode="_(* &quot;$&quot;#,##0,,_);_(* \(&quot;$&quot;#,##0,,\);_(* &quot;-&quot;??_);_(@_)"/>
      <fill>
        <patternFill patternType="none">
          <fgColor indexed="64"/>
          <bgColor indexed="65"/>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numFmt numFmtId="166" formatCode="_(* #,##0.0_);_(* \(#,##0.0\);_(* &quot;-&quot;??_);_(@_)"/>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numFmt numFmtId="166" formatCode="_(* #,##0.0_);_(* \(#,##0.0\);_(* &quot;-&quot;??_);_(@_)"/>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numFmt numFmtId="166" formatCode="_(* #,##0.0_);_(* \(#,##0.0\);_(* &quot;-&quot;??_);_(@_)"/>
      <fill>
        <patternFill patternType="solid">
          <fgColor indexed="64"/>
          <bgColor theme="7"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166" formatCode="_(* #,##0.0_);_(* \(#,##0.0\);_(* &quot;-&quot;??_);_(@_)"/>
      <fill>
        <patternFill patternType="solid">
          <fgColor indexed="64"/>
          <bgColor theme="7"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166" formatCode="_(* #,##0.0_);_(* \(#,##0.0\);_(* &quot;-&quot;??_);_(@_)"/>
      <fill>
        <patternFill patternType="solid">
          <fgColor indexed="64"/>
          <bgColor theme="7"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166" formatCode="_(* #,##0.0_);_(* \(#,##0.0\);_(* &quot;-&quot;??_);_(@_)"/>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165" formatCode="&quot;$&quot;\ #,##0"/>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0" hidden="0"/>
    </dxf>
    <dxf>
      <font>
        <b val="0"/>
        <i val="0"/>
        <strike val="0"/>
        <condense val="0"/>
        <extend val="0"/>
        <outline val="0"/>
        <shadow val="0"/>
        <u val="none"/>
        <vertAlign val="baseline"/>
        <sz val="11"/>
        <color theme="1"/>
        <name val="Calibri"/>
        <family val="2"/>
        <scheme val="none"/>
      </font>
      <numFmt numFmtId="3" formatCode="#,##0"/>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numFmt numFmtId="165" formatCode="&quot;$&quot;\ #,##0"/>
      <fill>
        <patternFill patternType="solid">
          <fgColor indexed="64"/>
          <bgColor theme="0"/>
        </patternFill>
      </fill>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numFmt numFmtId="1" formatCode="0"/>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border diagonalUp="0" diagonalDown="0">
        <left/>
        <right/>
        <top style="thin">
          <color theme="4" tint="0.39997558519241921"/>
        </top>
        <bottom style="thin">
          <color theme="4" tint="0.39997558519241921"/>
        </bottom>
        <vertical/>
        <horizontal/>
      </border>
      <protection locked="1" hidden="0"/>
    </dxf>
    <dxf>
      <border outline="0">
        <left style="hair">
          <color indexed="64"/>
        </left>
        <top style="hair">
          <color indexed="64"/>
        </top>
        <bottom style="thin">
          <color theme="4" tint="0.39997558519241921"/>
        </bottom>
      </border>
    </dxf>
    <dxf>
      <font>
        <b val="0"/>
        <i val="0"/>
        <strike val="0"/>
        <condense val="0"/>
        <extend val="0"/>
        <outline val="0"/>
        <shadow val="0"/>
        <u val="none"/>
        <vertAlign val="baseline"/>
        <sz val="11"/>
        <color theme="1"/>
        <name val="Calibri"/>
        <family val="2"/>
        <scheme val="none"/>
      </font>
      <alignment horizontal="right" vertical="center" textRotation="0" wrapText="0" indent="0" justifyLastLine="0" shrinkToFit="0" readingOrder="0"/>
    </dxf>
    <dxf>
      <border outline="0">
        <bottom style="hair">
          <color indexed="64"/>
        </bottom>
      </border>
    </dxf>
    <dxf>
      <font>
        <b/>
        <i val="0"/>
        <strike val="0"/>
        <condense val="0"/>
        <extend val="0"/>
        <outline val="0"/>
        <shadow val="0"/>
        <u val="none"/>
        <vertAlign val="baseline"/>
        <sz val="10"/>
        <color theme="0"/>
        <name val="Arial Narrow"/>
        <family val="2"/>
        <scheme val="none"/>
      </font>
      <numFmt numFmtId="165" formatCode="&quot;$&quot;\ #,##0"/>
      <fill>
        <patternFill patternType="solid">
          <fgColor indexed="64"/>
          <bgColor rgb="FFC00000"/>
        </patternFill>
      </fill>
      <alignment horizontal="right" vertical="center" textRotation="0" wrapText="1" indent="0" justifyLastLine="0" shrinkToFit="0" readingOrder="0"/>
      <border diagonalUp="0" diagonalDown="0" outline="0">
        <left style="hair">
          <color indexed="64"/>
        </left>
        <right style="hair">
          <color indexed="64"/>
        </right>
        <top/>
        <bottom/>
      </border>
    </dxf>
    <dxf>
      <fill>
        <patternFill>
          <bgColor theme="8" tint="0.59996337778862885"/>
        </patternFill>
      </fill>
    </dxf>
    <dxf>
      <font>
        <color rgb="FFFFFF00"/>
      </font>
    </dxf>
  </dxfs>
  <tableStyles count="3" defaultTableStyle="TableStyleMedium2" defaultPivotStyle="PivotStyleLight16">
    <tableStyle name="Estilo de tabla 1" pivot="0" count="1" xr9:uid="{75E2C079-0701-4B94-931E-2483AFC8B89F}">
      <tableStyleElement type="lastTotalCell" dxfId="40"/>
    </tableStyle>
    <tableStyle name="Estilo de tabla dinámica 1" table="0" count="1" xr9:uid="{F2A8509C-3B75-4BAA-858D-06A252113284}">
      <tableStyleElement type="thirdColumnSubheading" dxfId="39"/>
    </tableStyle>
    <tableStyle name="Estilo de tabla dinámica 2" table="0" count="0" xr9:uid="{2DBF0204-9771-4A6B-9926-731DD57C4855}"/>
  </tableStyles>
  <colors>
    <mruColors>
      <color rgb="FFE3272A"/>
      <color rgb="FFDD14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1</xdr:col>
      <xdr:colOff>400048</xdr:colOff>
      <xdr:row>0</xdr:row>
      <xdr:rowOff>38101</xdr:rowOff>
    </xdr:from>
    <xdr:to>
      <xdr:col>12</xdr:col>
      <xdr:colOff>314325</xdr:colOff>
      <xdr:row>5</xdr:row>
      <xdr:rowOff>76201</xdr:rowOff>
    </xdr:to>
    <mc:AlternateContent xmlns:mc="http://schemas.openxmlformats.org/markup-compatibility/2006" xmlns:sle15="http://schemas.microsoft.com/office/drawing/2012/slicer">
      <mc:Choice Requires="sle15">
        <xdr:graphicFrame macro="">
          <xdr:nvGraphicFramePr>
            <xdr:cNvPr id="2" name=" Localidad">
              <a:extLst>
                <a:ext uri="{FF2B5EF4-FFF2-40B4-BE49-F238E27FC236}">
                  <a16:creationId xmlns:a16="http://schemas.microsoft.com/office/drawing/2014/main" id="{221E0A58-3ABC-4195-EC21-88FEBCDDA2D3}"/>
                </a:ext>
              </a:extLst>
            </xdr:cNvPr>
            <xdr:cNvGraphicFramePr/>
          </xdr:nvGraphicFramePr>
          <xdr:xfrm>
            <a:off x="0" y="0"/>
            <a:ext cx="0" cy="0"/>
          </xdr:xfrm>
          <a:graphic>
            <a:graphicData uri="http://schemas.microsoft.com/office/drawing/2010/slicer">
              <sle:slicer xmlns:sle="http://schemas.microsoft.com/office/drawing/2010/slicer" name=" Localidad"/>
            </a:graphicData>
          </a:graphic>
        </xdr:graphicFrame>
      </mc:Choice>
      <mc:Fallback xmlns="">
        <xdr:sp macro="" textlink="">
          <xdr:nvSpPr>
            <xdr:cNvPr id="0" name=""/>
            <xdr:cNvSpPr>
              <a:spLocks noTextEdit="1"/>
            </xdr:cNvSpPr>
          </xdr:nvSpPr>
          <xdr:spPr>
            <a:xfrm>
              <a:off x="1371598" y="38101"/>
              <a:ext cx="10677527" cy="990600"/>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01ef7a13a903f0bb/&#193;rea%20de%20Trabalho/POAI%202025/CONSOLIDACION%20POAI/MATRIZ%20POAI%20RADICADA%20OFICIAL%20USAQUEN.xlsx" TargetMode="External"/><Relationship Id="rId1" Type="http://schemas.openxmlformats.org/officeDocument/2006/relationships/externalLinkPath" Target="https://d.docs.live.net/01ef7a13a903f0bb/&#193;rea%20de%20Trabalho/POAI%202025/CONSOLIDACION%20POAI/CONSOLIDACION%20POAI/MATRIZ%20POAI%20RADICADA%20OFICIAL%20USAQU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I 2025"/>
      <sheetName val="Validación SDP "/>
      <sheetName val="% CONFIS"/>
      <sheetName val="prueba %"/>
      <sheetName val="Hoja2"/>
      <sheetName val="Hoja3"/>
      <sheetName val="Dato local"/>
      <sheetName val="Hoja1"/>
      <sheetName val="POAI"/>
      <sheetName val="MUSI"/>
      <sheetName val="Plan de Acción"/>
      <sheetName val="PAr_TipoC"/>
      <sheetName val="Stasa_concep"/>
      <sheetName val="Metas_priorizadas"/>
      <sheetName val="Componentes"/>
      <sheetName val="Cuota Oficial"/>
    </sheetNames>
    <sheetDataSet>
      <sheetData sheetId="0" refreshError="1"/>
      <sheetData sheetId="1" refreshError="1"/>
      <sheetData sheetId="2" refreshError="1"/>
      <sheetData sheetId="3" refreshError="1"/>
      <sheetData sheetId="4" refreshError="1"/>
      <sheetData sheetId="5" refreshError="1"/>
      <sheetData sheetId="6">
        <row r="2">
          <cell r="H2" t="str">
            <v>SI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lina" refreshedDate="45639.503407986114" createdVersion="8" refreshedVersion="8" minRefreshableVersion="3" recordCount="75" xr:uid="{C517A6AB-F5A4-42B1-B74A-C68D2C4283B1}">
  <cacheSource type="worksheet">
    <worksheetSource ref="A1:AG76" sheet="Programación+Ponderadores"/>
  </cacheSource>
  <cacheFields count="33">
    <cacheField name="Cod. Localidad" numFmtId="0">
      <sharedItems containsSemiMixedTypes="0" containsString="0" containsNumber="1" containsInteger="1" minValue="10" maxValue="10"/>
    </cacheField>
    <cacheField name=" Localidad" numFmtId="0">
      <sharedItems/>
    </cacheField>
    <cacheField name="Sector" numFmtId="0">
      <sharedItems/>
    </cacheField>
    <cacheField name="No. Indicador " numFmtId="0">
      <sharedItems containsSemiMixedTypes="0" containsString="0" containsNumber="1" containsInteger="1" minValue="1" maxValue="109"/>
    </cacheField>
    <cacheField name="Indicador de producto" numFmtId="0">
      <sharedItems/>
    </cacheField>
    <cacheField name="Línea de Inversión " numFmtId="0">
      <sharedItems/>
    </cacheField>
    <cacheField name="Concepto de Gasto " numFmtId="0">
      <sharedItems/>
    </cacheField>
    <cacheField name="Componente presupuestal" numFmtId="0">
      <sharedItems/>
    </cacheField>
    <cacheField name="% CONFIS" numFmtId="0">
      <sharedItems containsBlank="1"/>
    </cacheField>
    <cacheField name="Objetivo Estratégico" numFmtId="0">
      <sharedItems/>
    </cacheField>
    <cacheField name="Programa" numFmtId="0">
      <sharedItems/>
    </cacheField>
    <cacheField name="Cód. Proyecto de Inversión (Provisional)" numFmtId="1">
      <sharedItems containsSemiMixedTypes="0" containsString="0" containsNumber="1" containsInteger="1" minValue="1" maxValue="34"/>
    </cacheField>
    <cacheField name="Cód. Proyecto de Inversión SEGPLAN" numFmtId="1">
      <sharedItems containsSemiMixedTypes="0" containsString="0" containsNumber="1" containsInteger="1" minValue="2262" maxValue="2933" count="31">
        <n v="2262"/>
        <n v="2380"/>
        <n v="2282"/>
        <n v="2539"/>
        <n v="2815"/>
        <n v="2267"/>
        <n v="2300"/>
        <n v="2359"/>
        <n v="2765"/>
        <n v="2540"/>
        <n v="2479"/>
        <n v="2375"/>
        <n v="2350"/>
        <n v="2339"/>
        <n v="2373"/>
        <n v="2368"/>
        <n v="2444"/>
        <n v="2525"/>
        <n v="2376"/>
        <n v="2509"/>
        <n v="2379"/>
        <n v="2363"/>
        <n v="2314"/>
        <n v="2291"/>
        <n v="2321"/>
        <n v="2776"/>
        <n v="2933"/>
        <n v="2372"/>
        <n v="2440"/>
        <n v="2381"/>
        <n v="2477"/>
      </sharedItems>
    </cacheField>
    <cacheField name="Nombre del Proyecto" numFmtId="165">
      <sharedItems/>
    </cacheField>
    <cacheField name="Meta proyecto 2025-2028 (PDL)" numFmtId="0">
      <sharedItems/>
    </cacheField>
    <cacheField name="COMPONENTE PROYECTO" numFmtId="0">
      <sharedItems/>
    </cacheField>
    <cacheField name="Meta  2025-2028" numFmtId="3">
      <sharedItems containsSemiMixedTypes="0" containsString="0" containsNumber="1" containsInteger="1" minValue="1" maxValue="11200"/>
    </cacheField>
    <cacheField name="Tipo de anualización meta" numFmtId="165">
      <sharedItems/>
    </cacheField>
    <cacheField name="Magnitud Meta anualizada POAI 2025" numFmtId="166">
      <sharedItems containsSemiMixedTypes="0" containsString="0" containsNumber="1" containsInteger="1" minValue="0" maxValue="10000"/>
    </cacheField>
    <cacheField name="Magnitud Meta anualizada 2026" numFmtId="166">
      <sharedItems containsSemiMixedTypes="0" containsString="0" containsNumber="1" containsInteger="1" minValue="0" maxValue="10000"/>
    </cacheField>
    <cacheField name="Magnitud Meta anualizada 2027" numFmtId="166">
      <sharedItems containsSemiMixedTypes="0" containsString="0" containsNumber="1" containsInteger="1" minValue="0" maxValue="10000"/>
    </cacheField>
    <cacheField name="Magnitud Meta anualizada 2028" numFmtId="166">
      <sharedItems containsSemiMixedTypes="0" containsString="0" containsNumber="1" containsInteger="1" minValue="0" maxValue="10000"/>
    </cacheField>
    <cacheField name="SUMA" numFmtId="166">
      <sharedItems containsSemiMixedTypes="0" containsString="0" containsNumber="1" containsInteger="1" minValue="1" maxValue="11200"/>
    </cacheField>
    <cacheField name="VALIDACIÓN DIFERENCIA" numFmtId="166">
      <sharedItems containsSemiMixedTypes="0" containsString="0" containsNumber="1" containsInteger="1" minValue="0" maxValue="0"/>
    </cacheField>
    <cacheField name="Valor POAI 2025" numFmtId="43">
      <sharedItems containsSemiMixedTypes="0" containsString="0" containsNumber="1" containsInteger="1" minValue="0" maxValue="15997686000"/>
    </cacheField>
    <cacheField name="Valor plurianual 2026" numFmtId="171">
      <sharedItems containsSemiMixedTypes="0" containsString="0" containsNumber="1" containsInteger="1" minValue="0" maxValue="14618000000"/>
    </cacheField>
    <cacheField name="Valor plurianual 2027" numFmtId="171">
      <sharedItems containsSemiMixedTypes="0" containsString="0" containsNumber="1" containsInteger="1" minValue="0" maxValue="15043000000"/>
    </cacheField>
    <cacheField name="Valor plurianual 2028" numFmtId="171">
      <sharedItems containsSemiMixedTypes="0" containsString="0" containsNumber="1" containsInteger="1" minValue="0" maxValue="15481000000"/>
    </cacheField>
    <cacheField name="TOTAL RECURSOS" numFmtId="171">
      <sharedItems containsSemiMixedTypes="0" containsString="0" containsNumber="1" containsInteger="1" minValue="436266000" maxValue="61139686000"/>
    </cacheField>
    <cacheField name="PONDERADO META" numFmtId="172">
      <sharedItems containsSemiMixedTypes="0" containsString="0" containsNumber="1" minValue="9.9897893099151606E-4" maxValue="0.14000004162927426"/>
    </cacheField>
    <cacheField name="Observaciones" numFmtId="0">
      <sharedItems containsBlank="1"/>
    </cacheField>
    <cacheField name="PONDERACIÓN PROYECTO" numFmtId="172">
      <sharedItems containsSemiMixedTypes="0" containsString="0" containsNumber="1" minValue="2.4164648789876267E-3" maxValue="0.15000354707520883"/>
    </cacheField>
    <cacheField name="PONDERACIÓN META INTERNA PROYECTO" numFmtId="9">
      <sharedItems containsSemiMixedTypes="0" containsString="0" containsNumber="1" minValue="5.3850433057611252E-2"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aria Alejandra Rios Barrios" refreshedDate="45918.489792129629" createdVersion="8" refreshedVersion="8" minRefreshableVersion="3" recordCount="1505" xr:uid="{35311729-00EE-4DA0-9E7A-5FA80596AA2E}">
  <cacheSource type="worksheet">
    <worksheetSource name="BASEPOAI"/>
  </cacheSource>
  <cacheFields count="29">
    <cacheField name="Cod. Localidad" numFmtId="0">
      <sharedItems containsSemiMixedTypes="0" containsString="0" containsNumber="1" containsInteger="1" minValue="1" maxValue="20"/>
    </cacheField>
    <cacheField name=" Localidad" numFmtId="0">
      <sharedItems count="20">
        <s v="Usaquén"/>
        <s v="Santa Fe"/>
        <s v="Usme"/>
        <s v="Fontibón"/>
        <s v="Kennedy"/>
        <s v="Sumapaz"/>
        <s v="Barrios Unidos"/>
        <s v="Suba"/>
        <s v="Rafael Uribe Uribe"/>
        <s v="Antonio Nariño"/>
        <s v="Puente Aranda"/>
        <s v="Ciudad Bolívar"/>
        <s v="La Candelaria"/>
        <s v="Bosa"/>
        <s v="Chapinero"/>
        <s v="Engativá"/>
        <s v="Los Mártires"/>
        <s v="San Cristóbal"/>
        <s v="Teusaquillo"/>
        <s v="Tunjuelito"/>
      </sharedItems>
    </cacheField>
    <cacheField name="Sector" numFmtId="0">
      <sharedItems/>
    </cacheField>
    <cacheField name="No. Indicador " numFmtId="0">
      <sharedItems containsMixedTypes="1" containsNumber="1" containsInteger="1" minValue="1" maxValue="114"/>
    </cacheField>
    <cacheField name="Indicador de producto" numFmtId="0">
      <sharedItems longText="1"/>
    </cacheField>
    <cacheField name="Línea de Inversión " numFmtId="0">
      <sharedItems/>
    </cacheField>
    <cacheField name="Concepto de Gasto " numFmtId="0">
      <sharedItems/>
    </cacheField>
    <cacheField name="Componente presupuestal" numFmtId="0">
      <sharedItems/>
    </cacheField>
    <cacheField name="% CONFIS" numFmtId="0">
      <sharedItems containsBlank="1"/>
    </cacheField>
    <cacheField name="Objetivo Estratégico" numFmtId="0">
      <sharedItems/>
    </cacheField>
    <cacheField name="Programa" numFmtId="0">
      <sharedItems/>
    </cacheField>
    <cacheField name="Cód. Proyecto de Inversión (Provisional)" numFmtId="1">
      <sharedItems containsSemiMixedTypes="0" containsString="0" containsNumber="1" containsInteger="1" minValue="1" maxValue="34"/>
    </cacheField>
    <cacheField name="Cód. Proyecto de Inversión SEGPLAN" numFmtId="1">
      <sharedItems containsSemiMixedTypes="0" containsString="0" containsNumber="1" containsInteger="1" minValue="2226" maxValue="2933"/>
    </cacheField>
    <cacheField name="Nombre del Proyecto" numFmtId="0">
      <sharedItems/>
    </cacheField>
    <cacheField name="Meta proyecto 2025-2028 (PDL)" numFmtId="0">
      <sharedItems longText="1"/>
    </cacheField>
    <cacheField name="COMPONENTE PROYECTO" numFmtId="0">
      <sharedItems/>
    </cacheField>
    <cacheField name="Meta  2025-2028" numFmtId="0">
      <sharedItems containsSemiMixedTypes="0" containsString="0" containsNumber="1" minValue="1" maxValue="60000"/>
    </cacheField>
    <cacheField name="Tipo de anualización meta" numFmtId="165">
      <sharedItems/>
    </cacheField>
    <cacheField name="Magnitud Meta anualizada POAI 2025" numFmtId="0">
      <sharedItems containsSemiMixedTypes="0" containsString="0" containsNumber="1" minValue="0" maxValue="51912"/>
    </cacheField>
    <cacheField name="Magnitud Meta anualizada 2026" numFmtId="166">
      <sharedItems containsSemiMixedTypes="0" containsString="0" containsNumber="1" containsInteger="1" minValue="0" maxValue="10000"/>
    </cacheField>
    <cacheField name="Magnitud Meta anualizada 2027" numFmtId="166">
      <sharedItems containsSemiMixedTypes="0" containsString="0" containsNumber="1" containsInteger="1" minValue="0" maxValue="10000"/>
    </cacheField>
    <cacheField name="Magnitud Meta anualizada 2028" numFmtId="166">
      <sharedItems containsSemiMixedTypes="0" containsString="0" containsNumber="1" containsInteger="1" minValue="0" maxValue="10000"/>
    </cacheField>
    <cacheField name="SUMA" numFmtId="166">
      <sharedItems containsSemiMixedTypes="0" containsString="0" containsNumber="1" minValue="0" maxValue="51912"/>
    </cacheField>
    <cacheField name="VALIDACIÓN DIFERENCIA" numFmtId="166">
      <sharedItems containsSemiMixedTypes="0" containsString="0" containsNumber="1" minValue="-1500" maxValue="45000"/>
    </cacheField>
    <cacheField name="Valor POAI 2025" numFmtId="170">
      <sharedItems containsSemiMixedTypes="0" containsString="0" containsNumber="1" containsInteger="1" minValue="0" maxValue="26747936000"/>
    </cacheField>
    <cacheField name="Valor plurianual 2026" numFmtId="171">
      <sharedItems containsSemiMixedTypes="0" containsString="0" containsNumber="1" minValue="0" maxValue="23971"/>
    </cacheField>
    <cacheField name="Valor plurianual 2027" numFmtId="171">
      <sharedItems containsSemiMixedTypes="0" containsString="0" containsNumber="1" minValue="0" maxValue="24669"/>
    </cacheField>
    <cacheField name="Valor plurianual 2028" numFmtId="171">
      <sharedItems containsSemiMixedTypes="0" containsString="0" containsNumber="1" minValue="0" maxValue="25388"/>
    </cacheField>
    <cacheField name="Observaciones" numFmtId="0">
      <sharedItems containsNonDate="0" containsString="0" containsBlank="1"/>
    </cacheField>
  </cacheFields>
  <extLst>
    <ext xmlns:x14="http://schemas.microsoft.com/office/spreadsheetml/2009/9/main" uri="{725AE2AE-9491-48be-B2B4-4EB974FC3084}">
      <x14:pivotCacheDefinition pivotCacheId="20735284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
  <r>
    <n v="10"/>
    <s v="Engativá"/>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x v="0"/>
    <s v="Fortaleciendo capacidades ciudadanas para que Engativá camine segura"/>
    <s v="Fortalecer 100 organizaciones comunitarias a través de capacidades para promover acciones de corresponsabilidad en la gestión de la seguridad y la convivencia  "/>
    <s v="FORTALECIMIENTO DE CAPACIDADES"/>
    <n v="100"/>
    <s v="Suma"/>
    <n v="25"/>
    <n v="25"/>
    <n v="25"/>
    <n v="25"/>
    <n v="100"/>
    <n v="0"/>
    <n v="1293236000"/>
    <n v="1182000000"/>
    <n v="1216000000"/>
    <n v="1251000000"/>
    <n v="4942236000"/>
    <n v="1.1316925077791501E-2"/>
    <m/>
    <n v="1.508847779016278E-2"/>
    <n v="0.75003756079157202"/>
  </r>
  <r>
    <n v="10"/>
    <s v="Engativá"/>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x v="0"/>
    <s v="Fortaleciendo capacidades ciudadanas para que Engativá camine segura"/>
    <s v="Implementar 4 acciones formativas diferenciales para la promoción de la convivencia ciudadana"/>
    <s v="FORMACIÓN"/>
    <n v="4"/>
    <s v="Suma"/>
    <n v="1"/>
    <n v="1"/>
    <n v="1"/>
    <n v="1"/>
    <n v="4"/>
    <n v="0"/>
    <n v="431082000"/>
    <n v="394000000"/>
    <n v="405000000"/>
    <n v="417000000"/>
    <n v="1647082000"/>
    <n v="3.7715527123712788E-3"/>
    <m/>
    <n v="1.508847779016278E-2"/>
    <n v="0.24996243920842795"/>
  </r>
  <r>
    <n v="10"/>
    <s v="Engativá"/>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x v="1"/>
    <s v="Cero tolerancias a las violencias contra las mujeres y violencias basadas en género en Engativá"/>
    <s v="Vincular 4000 personas en acciones para la prevención del feminicidio y la violencia contra la mujer."/>
    <s v="PREVENCIÓN"/>
    <n v="4000"/>
    <s v="Suma"/>
    <n v="1000"/>
    <n v="1000"/>
    <n v="1000"/>
    <n v="1000"/>
    <n v="4000"/>
    <n v="0"/>
    <n v="1735749000"/>
    <n v="1586000000"/>
    <n v="1632000000"/>
    <n v="1680000000"/>
    <n v="6633749000"/>
    <n v="1.519021762980851E-2"/>
    <m/>
    <n v="1.519021762980851E-2"/>
    <n v="1"/>
  </r>
  <r>
    <n v="10"/>
    <s v="Engativá"/>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x v="2"/>
    <s v="Engativá segura y con acceso a la justicia"/>
    <s v="Suministrar 4 dotaciones a organismos de seguridad"/>
    <s v="DOTACIÓN"/>
    <n v="4"/>
    <s v="Suma"/>
    <n v="1"/>
    <n v="1"/>
    <n v="1"/>
    <n v="1"/>
    <n v="4"/>
    <n v="0"/>
    <n v="857019000"/>
    <n v="783000000"/>
    <n v="806000000"/>
    <n v="829000000"/>
    <n v="3275019000"/>
    <n v="7.4992664557790526E-3"/>
    <m/>
    <n v="1.4998532911558105E-2"/>
    <n v="0.5"/>
  </r>
  <r>
    <n v="10"/>
    <s v="Engativá"/>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x v="2"/>
    <s v="Engativá segura y con acceso a la justicia"/>
    <s v="Intervenir 4 equipamientos de seguridad y acceso a la justicia con acciones de fortalecimiento, operación, adecuación y/o dotación."/>
    <s v="INTERVENCIÓN"/>
    <n v="4"/>
    <s v="Suma"/>
    <n v="1"/>
    <n v="1"/>
    <n v="1"/>
    <n v="1"/>
    <n v="4"/>
    <n v="0"/>
    <n v="857019000"/>
    <n v="783000000"/>
    <n v="806000000"/>
    <n v="829000000"/>
    <n v="3275019000"/>
    <n v="7.4992664557790526E-3"/>
    <m/>
    <n v="1.4998532911558105E-2"/>
    <n v="0.5"/>
  </r>
  <r>
    <n v="10"/>
    <s v="Engativá"/>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x v="3"/>
    <s v="Seguridad y convivencia para Engativá"/>
    <s v="Fortalecer 4 programas de abordaje de conflictividad escolar para la convivencia con enfoque restaurativo."/>
    <s v="CONFLICTIVIDAD ESCOLAR"/>
    <n v="4"/>
    <s v="Suma"/>
    <n v="1"/>
    <n v="1"/>
    <n v="1"/>
    <n v="1"/>
    <n v="4"/>
    <n v="0"/>
    <n v="377056000"/>
    <n v="345000000"/>
    <n v="355000000"/>
    <n v="365000000"/>
    <n v="1442056000"/>
    <n v="3.3020761675443462E-3"/>
    <m/>
    <n v="1.3203727281879759E-2"/>
    <n v="0.2500866684876154"/>
  </r>
  <r>
    <n v="10"/>
    <s v="Engativá"/>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x v="3"/>
    <s v="Seguridad y convivencia para Engativá"/>
    <s v="Fortalecer 8 actores comunitarios con herramientas y capacidades para la implementación de un enfoque restaurativo para la justicia y la convivencia"/>
    <s v="FORTALECIMIENTO DE CAPACIDADES"/>
    <n v="8"/>
    <s v="Suma"/>
    <n v="2"/>
    <n v="2"/>
    <n v="2"/>
    <n v="2"/>
    <n v="8"/>
    <n v="0"/>
    <n v="502742000"/>
    <n v="459000000"/>
    <n v="473000000"/>
    <n v="487000000"/>
    <n v="1921742000"/>
    <n v="4.4004799108834933E-3"/>
    <m/>
    <n v="1.3203727281879759E-2"/>
    <n v="0.33327558324553758"/>
  </r>
  <r>
    <n v="10"/>
    <s v="Engativá"/>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x v="3"/>
    <s v="Seguridad y convivencia para Engativá"/>
    <s v="Implementar 4 proyectos comunitarios en la localidad, para la apropiación del Código Nacional de Seguridad y Convivencia Ciudadana"/>
    <s v="CÓDIGO NACIONAL DE SEGURIDAD Y CONVIVENCIA"/>
    <n v="4"/>
    <s v="Suma"/>
    <n v="1"/>
    <n v="1"/>
    <n v="1"/>
    <n v="1"/>
    <n v="4"/>
    <n v="0"/>
    <n v="251371000"/>
    <n v="230000000"/>
    <n v="236000000"/>
    <n v="243000000"/>
    <n v="960371000"/>
    <n v="2.1990950359075732E-3"/>
    <m/>
    <n v="1.3203727281879759E-2"/>
    <n v="0.16655107977923164"/>
  </r>
  <r>
    <n v="10"/>
    <s v="Engativá"/>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x v="3"/>
    <s v="Seguridad y convivencia para Engativá"/>
    <s v="Ejecutar 4 programas comunitarios con enfoque restaurativo para el cuidado del espacio público y del medio ambiente"/>
    <s v="ACCIONES DE CUIDADO"/>
    <n v="4"/>
    <s v="Suma"/>
    <n v="1"/>
    <n v="1"/>
    <n v="1"/>
    <n v="1"/>
    <n v="4"/>
    <n v="0"/>
    <n v="377056000"/>
    <n v="345000000"/>
    <n v="355000000"/>
    <n v="365000000"/>
    <n v="1442056000"/>
    <n v="3.3020761675443462E-3"/>
    <m/>
    <n v="1.3203727281879759E-2"/>
    <n v="0.2500866684876154"/>
  </r>
  <r>
    <n v="10"/>
    <s v="Engativá"/>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x v="4"/>
    <s v="Acuerdos en el espacio público para que Engativá camine segura"/>
    <s v="Realizar 4 acuerdos para la organización, la recuperación, el cuidado, el embellecimiento, la sostenibilidad, el mejoramiento y el aprovechamiento económico del espacio público."/>
    <s v="ACUERDOS "/>
    <n v="4"/>
    <s v="Suma"/>
    <n v="1"/>
    <n v="1"/>
    <n v="1"/>
    <n v="1"/>
    <n v="4"/>
    <n v="0"/>
    <n v="1621471000"/>
    <n v="1482000000"/>
    <n v="1525000000"/>
    <n v="1569000000"/>
    <n v="6197471000"/>
    <n v="1.4191211220748174E-2"/>
    <m/>
    <n v="1.4191211220748174E-2"/>
    <n v="1"/>
  </r>
  <r>
    <n v="10"/>
    <s v="Engativá"/>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x v="5"/>
    <s v="Conservación y construcción del espacio publico en Engativá"/>
    <s v="Intervenir 2500 metros cuadrados de elementos del sistema de espacio público peatonal con acciones de construcción y/o conservación."/>
    <s v="INTERVENCIÓN"/>
    <n v="2500"/>
    <s v="Suma"/>
    <n v="625"/>
    <n v="625"/>
    <n v="625"/>
    <n v="625"/>
    <n v="2500"/>
    <n v="0"/>
    <n v="1851039000"/>
    <n v="1691000000"/>
    <n v="1741000000"/>
    <n v="1791000000"/>
    <n v="7074039000"/>
    <n v="1.6198410873211055E-2"/>
    <m/>
    <n v="1.6198410873211055E-2"/>
    <n v="1"/>
  </r>
  <r>
    <n v="10"/>
    <s v="Engativá"/>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x v="6"/>
    <s v="Engativá previene el feminicidio y las violencias basadas en género"/>
    <s v="Implementar 4 estrategias de seguridad y convivencia a través de gestores locales que permitan el uso y disfrute del espacio público."/>
    <s v="ESTRATEGIAS DE SEGURIDAD Y CONVIVENCIA"/>
    <n v="4"/>
    <s v="Suma"/>
    <n v="1"/>
    <n v="1"/>
    <n v="1"/>
    <n v="1"/>
    <n v="4"/>
    <n v="0"/>
    <n v="2856719000"/>
    <n v="2610000000"/>
    <n v="2686000000"/>
    <n v="2765000000"/>
    <n v="10917719000"/>
    <n v="2.4999819503435439E-2"/>
    <m/>
    <n v="2.4999819503435439E-2"/>
    <n v="1"/>
  </r>
  <r>
    <n v="10"/>
    <s v="Engativá"/>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x v="7"/>
    <s v="Engativá una localidad con menos pobreza"/>
    <s v="Beneficiar 3200 jóvenes con transferencias condicionadas y acompañamiento psicosocial para la promoción al acceso y permanencia a oportunidades de formación y empleabilidad"/>
    <s v="TRANSFERENCIAS MONETARIAS"/>
    <n v="3200"/>
    <s v="Suma"/>
    <n v="800"/>
    <n v="800"/>
    <n v="800"/>
    <n v="800"/>
    <n v="3200"/>
    <n v="0"/>
    <n v="2856719000"/>
    <n v="2610000000"/>
    <n v="2686000000"/>
    <n v="2765000000"/>
    <n v="10917719000"/>
    <n v="2.4999819503435439E-2"/>
    <m/>
    <n v="0.15000354707520883"/>
    <n v="0.16666152228320988"/>
  </r>
  <r>
    <n v="10"/>
    <s v="Engativá"/>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x v="7"/>
    <s v="Engativá una localidad con menos pobreza"/>
    <s v="Atender 10000 personas con apoyos que contribuyan al ingreso mínimo garantizado."/>
    <s v="INGRESO MÍNIMO"/>
    <n v="10000"/>
    <s v="Constante"/>
    <n v="10000"/>
    <n v="10000"/>
    <n v="10000"/>
    <n v="10000"/>
    <n v="10000"/>
    <n v="0"/>
    <n v="5713449000"/>
    <n v="5221000000"/>
    <n v="5373000000"/>
    <n v="5529000000"/>
    <n v="21836449000"/>
    <n v="5.0001954034168974E-2"/>
    <m/>
    <n v="0.15000354707520883"/>
    <n v="0.33333847771679009"/>
  </r>
  <r>
    <n v="10"/>
    <s v="Engativá"/>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x v="7"/>
    <s v="Engativá una localidad con menos pobreza"/>
    <s v="Beneficiar 3650 personas mayores con apoyo económico tipo C"/>
    <s v="APOYO ECONÓMICO PERSONA MAYOR"/>
    <n v="3650"/>
    <s v="Constante"/>
    <n v="3650"/>
    <n v="3650"/>
    <n v="3650"/>
    <n v="3650"/>
    <n v="3650"/>
    <n v="0"/>
    <n v="8570168000"/>
    <n v="7831000000"/>
    <n v="8059000000"/>
    <n v="8294000000"/>
    <n v="32754168000"/>
    <n v="7.5001773537604413E-2"/>
    <m/>
    <n v="0.15000354707520883"/>
    <n v="0.5"/>
  </r>
  <r>
    <n v="10"/>
    <s v="Engativá"/>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x v="8"/>
    <s v="Erradicando el Hambre en Engativá"/>
    <s v="Habilitar 230 cupos para la atención de población en inseguridad alimentaria y nutricional del Distrito Capital, a través de comedores comunitarios."/>
    <s v="SEGURIDAD ALIMENTARIA"/>
    <n v="230"/>
    <s v="Constante"/>
    <n v="230"/>
    <n v="230"/>
    <n v="230"/>
    <n v="230"/>
    <n v="230"/>
    <n v="0"/>
    <n v="1142692000"/>
    <n v="1044000000"/>
    <n v="1075000000"/>
    <n v="1106000000"/>
    <n v="4367692000"/>
    <n v="1.0001311780107084E-2"/>
    <m/>
    <n v="1.0001311780107084E-2"/>
    <n v="1"/>
  </r>
  <r>
    <n v="10"/>
    <s v="Engativá"/>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x v="9"/>
    <s v="Salud activa para todos en Engativá"/>
    <s v="Vincular 600 personas con discapacidad, cuidadores y cuidadoras, en actividades complementarias en salud."/>
    <s v="ACCIONES COMPLEMENTARIAS "/>
    <n v="600"/>
    <s v="Suma"/>
    <n v="150"/>
    <n v="150"/>
    <n v="150"/>
    <n v="150"/>
    <n v="600"/>
    <n v="0"/>
    <n v="857019000"/>
    <n v="783000000"/>
    <n v="806000000"/>
    <n v="829000000"/>
    <n v="3275019000"/>
    <n v="7.4992664557790526E-3"/>
    <s v="revisar  ebi y numeración en PA"/>
    <n v="4.4685488119487138E-2"/>
    <n v="0.16782330844694648"/>
  </r>
  <r>
    <n v="10"/>
    <s v="Engativá"/>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x v="9"/>
    <s v="Salud activa para todos en Engativá"/>
    <s v="Vincular 200  personas a las acciones desarrolladas desde los dispositivos de base comunitaria en respuesta al consumo de SPA."/>
    <s v="DISMINUCIÓN FACTORES DE RIESGO SPA"/>
    <n v="200"/>
    <s v="Suma"/>
    <n v="50"/>
    <n v="50"/>
    <n v="50"/>
    <n v="50"/>
    <n v="200"/>
    <n v="0"/>
    <n v="285673000"/>
    <n v="261000000"/>
    <n v="269000000"/>
    <n v="276000000"/>
    <n v="1091673000"/>
    <n v="2.4997554852596842E-3"/>
    <s v="revisar  ebi y numeración en PA"/>
    <n v="4.4685488119487138E-2"/>
    <n v="5.5941102815648833E-2"/>
  </r>
  <r>
    <n v="10"/>
    <s v="Engativá"/>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x v="9"/>
    <s v="Salud activa para todos en Engativá"/>
    <s v="Beneficiar 1600 personas con discapacidad a través de Dispositivos de Asistencia Personal - Ayudas Técnicas (no incluidas en los Planes de Beneficios)."/>
    <s v="DISPOSITIVOS DE ASISTENCIA PERSONAL"/>
    <n v="800"/>
    <s v="Suma"/>
    <n v="200"/>
    <n v="200"/>
    <n v="200"/>
    <n v="200"/>
    <n v="800"/>
    <n v="0"/>
    <n v="1599759000"/>
    <n v="1462000000"/>
    <n v="1504000000"/>
    <n v="1548000000"/>
    <n v="6113759000"/>
    <n v="1.3999524212658701E-2"/>
    <s v="revisar  ebi y numeración en PA en el PDL la meta es 800 no 1600"/>
    <n v="4.4685488119487138E-2"/>
    <n v="0.31329017096612116"/>
  </r>
  <r>
    <n v="10"/>
    <s v="Engativá"/>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x v="9"/>
    <s v="Salud activa para todos en Engativá"/>
    <s v="Vincular 350 personas a las acciones y estrategias para promover la salud sexual y reproductiva consciente en los diferentes ciclos de vida"/>
    <s v="SALUD SEXUAL Y REPRODUCTIVA"/>
    <n v="350"/>
    <s v="Suma"/>
    <n v="85"/>
    <n v="90"/>
    <n v="90"/>
    <n v="85"/>
    <n v="350"/>
    <n v="0"/>
    <n v="342812000"/>
    <n v="313000000"/>
    <n v="322000000"/>
    <n v="332000000"/>
    <n v="1309812000"/>
    <n v="2.9992586897898523E-3"/>
    <s v="revisar  ebi y numeración en PA"/>
    <n v="4.4685488119487138E-2"/>
    <n v="6.7119300157804235E-2"/>
  </r>
  <r>
    <n v="10"/>
    <s v="Engativá"/>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x v="9"/>
    <s v="Salud activa para todos en Engativá"/>
    <s v="Vincular 800 personas en acciones complementarias en salud física, nutricional y oral"/>
    <s v="SALUD FÍSICA Y NUTRICIONAL"/>
    <n v="800"/>
    <s v="Suma"/>
    <n v="200"/>
    <n v="200"/>
    <n v="200"/>
    <n v="200"/>
    <n v="800"/>
    <n v="0"/>
    <n v="342812000"/>
    <n v="313000000"/>
    <n v="322000000"/>
    <n v="332000000"/>
    <n v="1309812000"/>
    <n v="2.9992586897898523E-3"/>
    <s v="revisar  ebi y numeración en PA"/>
    <n v="4.4685488119487138E-2"/>
    <n v="6.7119300157804235E-2"/>
  </r>
  <r>
    <n v="10"/>
    <s v="Engativá"/>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x v="9"/>
    <s v="Salud activa para todos en Engativá"/>
    <s v="Beneficiar 3200 personas con acciones para la promoción y atención de la salud mental"/>
    <s v="SALUD MENTAL"/>
    <n v="3200"/>
    <s v="Suma"/>
    <n v="800"/>
    <n v="800"/>
    <n v="800"/>
    <n v="800"/>
    <n v="3200"/>
    <n v="0"/>
    <n v="1678610000"/>
    <n v="1534000000"/>
    <n v="1578000000"/>
    <n v="1624000000"/>
    <n v="6414610000"/>
    <n v="1.4688424586209994E-2"/>
    <s v="revisar  ebi y numeración en PA"/>
    <n v="4.4685488119487138E-2"/>
    <n v="0.32870681745567504"/>
  </r>
  <r>
    <n v="10"/>
    <s v="Engativá"/>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x v="10"/>
    <s v="Engativa activa con la innovacion e identidad local"/>
    <s v="Desarrollar 4 acciones orientadas a la ciudadanía, en el marco de la estrategia “Bogotaneidad”"/>
    <s v="ESTRATEGIA BOGOTANEIDAD"/>
    <n v="4"/>
    <s v="Suma"/>
    <n v="1"/>
    <n v="1"/>
    <n v="1"/>
    <n v="1"/>
    <n v="4"/>
    <n v="0"/>
    <n v="685613000"/>
    <n v="626000000"/>
    <n v="645000000"/>
    <n v="663000000"/>
    <n v="2619613000"/>
    <n v="5.9984921913499526E-3"/>
    <m/>
    <n v="6.9974711223414685E-3"/>
    <n v="0.85723714846039389"/>
  </r>
  <r>
    <n v="10"/>
    <s v="Engativá"/>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x v="10"/>
    <s v="Engativa activa con la innovacion e identidad local"/>
    <s v="Fortalecer 1 unidades de innovación publica y social a nivel local"/>
    <s v="INNOVACIÓN PÚBLICA"/>
    <n v="1"/>
    <s v="Constante"/>
    <n v="1"/>
    <n v="1"/>
    <n v="1"/>
    <n v="1"/>
    <n v="1"/>
    <n v="0"/>
    <n v="114266000"/>
    <n v="104000000"/>
    <n v="107000000"/>
    <n v="111000000"/>
    <n v="436266000"/>
    <n v="9.9897893099151606E-4"/>
    <m/>
    <n v="6.9974711223414685E-3"/>
    <n v="0.14276285153960611"/>
  </r>
  <r>
    <n v="10"/>
    <s v="Engativá"/>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x v="11"/>
    <s v="Igualdad de oportunidades para la inclusión social, productiva y política"/>
    <s v="Vincular 800 personas en procesos para la prevención de violencias en el contexto familiar y/o violencia sexual   "/>
    <s v="PREVENCIÓN"/>
    <n v="800"/>
    <s v="Suma"/>
    <n v="200"/>
    <n v="200"/>
    <n v="200"/>
    <n v="200"/>
    <n v="800"/>
    <n v="0"/>
    <n v="1107264000"/>
    <n v="1012000000"/>
    <n v="1041000000"/>
    <n v="1072000000"/>
    <n v="4232264000"/>
    <n v="9.6912034547589725E-3"/>
    <s v="numeración errada"/>
    <n v="5.007063546718498E-2"/>
    <n v="0.19355063829997407"/>
  </r>
  <r>
    <n v="10"/>
    <s v="Engativá"/>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x v="11"/>
    <s v="Igualdad de oportunidades para la inclusión social, productiva y política"/>
    <s v="Vincular 3000 mujeres cuidadoras a estrategias de cuidado."/>
    <s v="ESTRATEGIAS DE CUIDADO"/>
    <n v="3000"/>
    <s v="Suma"/>
    <n v="750"/>
    <n v="750"/>
    <n v="750"/>
    <n v="750"/>
    <n v="3000"/>
    <n v="0"/>
    <n v="1507204000"/>
    <n v="1377000000"/>
    <n v="1417000000"/>
    <n v="1459000000"/>
    <n v="5760204000"/>
    <n v="1.3189940160849241E-2"/>
    <m/>
    <n v="5.007063546718498E-2"/>
    <n v="0.26342665791596742"/>
  </r>
  <r>
    <n v="10"/>
    <s v="Engativá"/>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x v="11"/>
    <s v="Igualdad de oportunidades para la inclusión social, productiva y política"/>
    <s v="Vincular 1600  mujeres para el ejercicio de derechos y el fortalecimiento de su autonomía económica"/>
    <s v="FORTALECIMIENTO DE CAPACIDADES"/>
    <n v="1600"/>
    <s v="Suma"/>
    <n v="400"/>
    <n v="400"/>
    <n v="400"/>
    <n v="400"/>
    <n v="1600"/>
    <n v="0"/>
    <n v="1735749000"/>
    <n v="1586000000"/>
    <n v="1632000000"/>
    <n v="1680000000"/>
    <n v="6633749000"/>
    <n v="1.519021762980851E-2"/>
    <m/>
    <n v="5.007063546718498E-2"/>
    <n v="0.3033757708100947"/>
  </r>
  <r>
    <n v="10"/>
    <s v="Engativá"/>
    <s v="MUJERES/INTEGRACIÓN SOCIAL"/>
    <n v="28"/>
    <s v="Numero de espacios con adecuación y dotación en las manzanas del cuidado"/>
    <s v="Cuidado de la vida"/>
    <s v="Adecuación y dotación de manzanas del cuidado"/>
    <s v="Gestión Pública Local"/>
    <m/>
    <s v="Objetivo 2. Bogotá Confía en su Bien - Estar"/>
    <s v="Programa 12. Bogotá cuida a su gente"/>
    <n v="12"/>
    <x v="11"/>
    <s v="Igualdad de oportunidades para la inclusión social, productiva y política"/>
    <s v="Adecuar y dotar 1 espacios en las manzanas del cuidado"/>
    <s v="DOTACIÓN"/>
    <n v="1"/>
    <s v="Constante"/>
    <n v="1"/>
    <n v="1"/>
    <n v="1"/>
    <n v="1"/>
    <n v="1"/>
    <n v="0"/>
    <n v="1371226000"/>
    <n v="1253000000"/>
    <n v="1289000000"/>
    <n v="1327000000"/>
    <n v="5240226000"/>
    <n v="1.1999274221768254E-2"/>
    <m/>
    <n v="5.007063546718498E-2"/>
    <n v="0.23964693297396381"/>
  </r>
  <r>
    <n v="10"/>
    <s v="Engativá"/>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x v="12"/>
    <s v="Engativá un territorio de paz y reconciliación "/>
    <s v="Realizar 4 procesos pedagógicos, artísticos, culturales, formativos o para el fortalecimiento de iniciativas ciudadanas para la apropiación social de la memoria, verdad, reparación integral a víctimas, paz y reconciliación"/>
    <s v="INICIATIVAS"/>
    <n v="4"/>
    <s v="Suma"/>
    <n v="1"/>
    <n v="1"/>
    <n v="1"/>
    <n v="1"/>
    <n v="4"/>
    <n v="0"/>
    <n v="243731000"/>
    <n v="223000000"/>
    <n v="229000000"/>
    <n v="236000000"/>
    <n v="931731000"/>
    <n v="2.1335140449901123E-3"/>
    <m/>
    <n v="6.4005421349703374E-3"/>
    <n v="0.33333333333333331"/>
  </r>
  <r>
    <n v="10"/>
    <s v="Engativá"/>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x v="12"/>
    <s v="Engativá un territorio de paz y reconciliación "/>
    <s v="Realizar 4 acciones de construcción de paz que contribuyan al tejido social, la integración local, la sostenibilidad económica y/o desarrollo territorial para la reconciliación."/>
    <s v="ACCIONES DE CONSTRUCCIÓN DE PAZ"/>
    <n v="4"/>
    <s v="Suma"/>
    <n v="1"/>
    <n v="1"/>
    <n v="1"/>
    <n v="1"/>
    <n v="4"/>
    <n v="0"/>
    <n v="243731000"/>
    <n v="223000000"/>
    <n v="229000000"/>
    <n v="236000000"/>
    <n v="931731000"/>
    <n v="2.1335140449901123E-3"/>
    <m/>
    <n v="6.4005421349703374E-3"/>
    <n v="0.33333333333333331"/>
  </r>
  <r>
    <n v="10"/>
    <s v="Engativá"/>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x v="12"/>
    <s v="Engativá un territorio de paz y reconciliación "/>
    <s v="Realizar 4 procesos de fortalecimiento de habilidades y capacidades de la población víctima del conflicto armado o excombatientes para promover su participación en los diferentes escenarios."/>
    <s v="FORTALECIMIENTO DE CAPACIDADES"/>
    <n v="4"/>
    <s v="Suma"/>
    <n v="1"/>
    <n v="1"/>
    <n v="1"/>
    <n v="1"/>
    <n v="4"/>
    <n v="0"/>
    <n v="243731000"/>
    <n v="223000000"/>
    <n v="229000000"/>
    <n v="236000000"/>
    <n v="931731000"/>
    <n v="2.1335140449901123E-3"/>
    <m/>
    <n v="6.4005421349703374E-3"/>
    <n v="0.33333333333333331"/>
  </r>
  <r>
    <n v="10"/>
    <s v="Engativá"/>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x v="13"/>
    <s v="Engativá activa el arte y la cultura"/>
    <s v="Otorgar 100 estímulos de apoyo al sector artístico y cultural."/>
    <s v="ESTÍMULOS"/>
    <n v="100"/>
    <s v="Suma"/>
    <n v="25"/>
    <n v="25"/>
    <n v="25"/>
    <n v="25"/>
    <n v="100"/>
    <n v="0"/>
    <n v="799879000"/>
    <n v="731000000"/>
    <n v="752000000"/>
    <n v="774000000"/>
    <n v="3056879000"/>
    <n v="6.9997609614098162E-3"/>
    <m/>
    <n v="2.6689986357207526E-2"/>
    <n v="0.26226169124734522"/>
  </r>
  <r>
    <n v="10"/>
    <s v="Engativá"/>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x v="13"/>
    <s v="Engativá activa el arte y la cultura"/>
    <s v="Realizar 20 eventos de promoción, circulación y apropiación de actividades artísticas, culturales y patrimoniales."/>
    <s v="EVENTOS"/>
    <n v="20"/>
    <s v="Suma"/>
    <n v="5"/>
    <n v="5"/>
    <n v="5"/>
    <n v="5"/>
    <n v="20"/>
    <n v="0"/>
    <n v="1124978000"/>
    <n v="1028000000"/>
    <n v="1058000000"/>
    <n v="1089000000"/>
    <n v="4299978000"/>
    <n v="9.8462576174330289E-3"/>
    <m/>
    <n v="2.6689986357207526E-2"/>
    <n v="0.36891205134595678"/>
  </r>
  <r>
    <n v="10"/>
    <s v="Engativá"/>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x v="13"/>
    <s v="Engativá activa el arte y la cultura"/>
    <s v="Capacitar 600 personas en los campos artísticos, interculturales, culturales y/o patrimoniales."/>
    <s v="CAPACITACIÓN"/>
    <n v="600"/>
    <s v="Suma"/>
    <n v="150"/>
    <n v="150"/>
    <n v="150"/>
    <n v="150"/>
    <n v="600"/>
    <n v="0"/>
    <n v="562489000"/>
    <n v="514000000"/>
    <n v="529000000"/>
    <n v="544000000"/>
    <n v="2149489000"/>
    <n v="4.921983889182341E-3"/>
    <m/>
    <n v="2.6689986357207526E-2"/>
    <n v="0.184413128703349"/>
  </r>
  <r>
    <n v="10"/>
    <s v="Engativá"/>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x v="13"/>
    <s v="Engativá activa el arte y la cultura"/>
    <s v="Beneficiar 20 organizaciones artísticas y culturales con elementos entregados."/>
    <s v="ENTREGA DE ELEMENTOS"/>
    <n v="20"/>
    <s v="Suma"/>
    <n v="5"/>
    <n v="5"/>
    <n v="5"/>
    <n v="5"/>
    <n v="20"/>
    <n v="0"/>
    <n v="562489000"/>
    <n v="514000000"/>
    <n v="529000000"/>
    <n v="544000000"/>
    <n v="2149489000"/>
    <n v="4.921983889182341E-3"/>
    <m/>
    <n v="2.6689986357207526E-2"/>
    <n v="0.184413128703349"/>
  </r>
  <r>
    <n v="10"/>
    <s v="Engativá"/>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x v="14"/>
    <s v="Engativá Activa"/>
    <s v="Beneficiar 10 colectivos u organizaciones recreo deportivas inscritas en el Banco que implementan iniciativas de carácter barrial con apoyos económicos"/>
    <s v="BANCO DE INICIATIVAS"/>
    <n v="10"/>
    <s v="Suma"/>
    <n v="2"/>
    <n v="3"/>
    <n v="3"/>
    <n v="2"/>
    <n v="10"/>
    <n v="0"/>
    <n v="499778000"/>
    <n v="457000000"/>
    <n v="470000000"/>
    <n v="484000000"/>
    <n v="1910778000"/>
    <n v="4.3753741153381362E-3"/>
    <m/>
    <n v="3.4989338612340534E-2"/>
    <n v="0.12504878025316452"/>
  </r>
  <r>
    <n v="10"/>
    <s v="Engativá"/>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x v="14"/>
    <s v="Engativá Activa"/>
    <s v="Beneficiar 11200 personas en actividades recreo-deportivas comunitarias."/>
    <s v="ACTIVIDADES RECREODEPORTIVAS"/>
    <n v="11200"/>
    <s v="Suma"/>
    <n v="2800"/>
    <n v="2800"/>
    <n v="2800"/>
    <n v="2800"/>
    <n v="11200"/>
    <n v="0"/>
    <n v="2498915000"/>
    <n v="2283000000"/>
    <n v="2350000000"/>
    <n v="2418000000"/>
    <n v="9549915000"/>
    <n v="2.1867768466393999E-2"/>
    <m/>
    <n v="3.4989338612340534E-2"/>
    <n v="0.62498376173024794"/>
  </r>
  <r>
    <n v="10"/>
    <s v="Engativá"/>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x v="14"/>
    <s v="Engativá Activa"/>
    <s v="Capacitar 600 Personas en los campos deportivos."/>
    <s v="CAPACITACIÓN"/>
    <n v="600"/>
    <s v="Suma"/>
    <n v="150"/>
    <n v="150"/>
    <n v="150"/>
    <n v="150"/>
    <n v="600"/>
    <n v="0"/>
    <n v="999568000"/>
    <n v="913000000"/>
    <n v="940000000"/>
    <n v="967000000"/>
    <n v="3819568000"/>
    <n v="8.7461960306083972E-3"/>
    <m/>
    <n v="3.4989338612340534E-2"/>
    <n v="0.24996745801658754"/>
  </r>
  <r>
    <n v="10"/>
    <s v="Engativá"/>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x v="15"/>
    <s v="Caminos de bienestar animal en Engativá"/>
    <s v="Vincular 4000 personas en acciones educativas en temas de protección y bienestar animal"/>
    <s v="ACCIONES PEDAGÓGICAS"/>
    <n v="4000"/>
    <s v="Suma"/>
    <n v="1000"/>
    <n v="1000"/>
    <n v="1000"/>
    <n v="1000"/>
    <n v="4000"/>
    <n v="0"/>
    <n v="209820000"/>
    <n v="192000000"/>
    <n v="197000000"/>
    <n v="203000000"/>
    <n v="801820000"/>
    <n v="1.836038761782072E-3"/>
    <m/>
    <n v="1.4688397108141174E-2"/>
    <n v="0.12499925950153072"/>
  </r>
  <r>
    <n v="10"/>
    <s v="Engativá"/>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x v="15"/>
    <s v="Caminos de bienestar animal en Engativá"/>
    <s v="Atender 900 animales en los programas de brigadas médicas, urgencias veterinarias y adopciones"/>
    <s v="BIENESTAR ANIMAL"/>
    <n v="900"/>
    <s v="Suma"/>
    <n v="225"/>
    <n v="225"/>
    <n v="225"/>
    <n v="225"/>
    <n v="900"/>
    <n v="0"/>
    <n v="629473000"/>
    <n v="575000000"/>
    <n v="592000000"/>
    <n v="609000000"/>
    <n v="2405473000"/>
    <n v="5.5081460532541045E-3"/>
    <m/>
    <n v="1.4688397108141174E-2"/>
    <n v="0.37499980513198178"/>
  </r>
  <r>
    <n v="10"/>
    <s v="Engativá"/>
    <s v="AMBIENTE"/>
    <n v="45"/>
    <s v="Número de animales esterilizados"/>
    <s v="Cuidado de la vida"/>
    <s v="Protección y bienestar animal"/>
    <s v="Presupuestos Participativos"/>
    <m/>
    <s v="Objetivo 2. Bogotá Confía en su Bien - Estar"/>
    <s v="Programa 15. Bogotá protege todas las formas de vida"/>
    <n v="16"/>
    <x v="15"/>
    <s v="Caminos de bienestar animal en Engativá"/>
    <s v="Esterilizar 8000 perros y gatos incluyendo los que está en condición de vulnerabilidad"/>
    <s v="ESTERILIZACIÓN"/>
    <n v="8000"/>
    <s v="Suma"/>
    <n v="2000"/>
    <n v="2000"/>
    <n v="2000"/>
    <n v="2000"/>
    <n v="8000"/>
    <n v="0"/>
    <n v="839305000"/>
    <n v="767000000"/>
    <n v="789000000"/>
    <n v="812000000"/>
    <n v="3207305000"/>
    <n v="7.344212293104997E-3"/>
    <m/>
    <n v="1.4688397108141174E-2"/>
    <n v="0.50000093536648749"/>
  </r>
  <r>
    <n v="10"/>
    <s v="Engativá"/>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x v="16"/>
    <s v="Jóvenes con capacidades proyecto de vida para la ciudadanía, la_x000a_innovación y el trabajo del siglo XXI en Engativá."/>
    <s v="Dotar 10 sedes educativas urbanas y rurales con recursos pedagógicos y/o tecnológicos"/>
    <s v="DOTACIÓN"/>
    <n v="10"/>
    <s v="Suma"/>
    <n v="2"/>
    <n v="3"/>
    <n v="3"/>
    <n v="2"/>
    <n v="10"/>
    <n v="0"/>
    <n v="1142692000"/>
    <n v="1044000000"/>
    <n v="1075000000"/>
    <n v="1106000000"/>
    <n v="4367692000"/>
    <n v="1.0001311780107084E-2"/>
    <m/>
    <n v="9.0002596288230874E-2"/>
    <n v="0.11112248082353264"/>
  </r>
  <r>
    <n v="10"/>
    <s v="Engativá"/>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x v="16"/>
    <s v="Jóvenes con capacidades proyecto de vida para la ciudadanía, la_x000a_innovación y el trabajo del siglo XXI en Engativá."/>
    <s v="Beneficiar 250 estudiantes con apoyo de sostenimiento para la permanencia en la educación posmedia (niveles de formación técnico profesional, tecnólogo, profesional universitario y educación para el trabajo y desarrollo humano)."/>
    <s v="SOSTENIMIENTO"/>
    <n v="250"/>
    <s v="Suma"/>
    <n v="62"/>
    <n v="63"/>
    <n v="63"/>
    <n v="62"/>
    <n v="250"/>
    <n v="0"/>
    <n v="3428065000"/>
    <n v="3132000000"/>
    <n v="3224000000"/>
    <n v="3317000000"/>
    <n v="13101065000"/>
    <n v="2.9999330473954807E-2"/>
    <m/>
    <n v="9.0002596288230874E-2"/>
    <n v="0.33331627876470105"/>
  </r>
  <r>
    <n v="10"/>
    <s v="Engativá"/>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x v="16"/>
    <s v="Jóvenes con capacidades proyecto de vida para la ciudadanía, la_x000a_innovación y el trabajo del siglo XXI en Engativá."/>
    <s v="Beneficiar 250 personas con apoyo para la educación posmedia (niveles de formación técnico profesional, tecnólogo, profesional universitario y educación para el trabajo y desarrollo humano)."/>
    <s v="APOYO EDUCACIÓN POSMEDIA"/>
    <n v="250"/>
    <s v="Suma"/>
    <n v="62"/>
    <n v="63"/>
    <n v="63"/>
    <n v="62"/>
    <n v="250"/>
    <n v="0"/>
    <n v="5713449000"/>
    <n v="5221000000"/>
    <n v="5373000000"/>
    <n v="5529000000"/>
    <n v="21836449000"/>
    <n v="5.0001954034168974E-2"/>
    <m/>
    <n v="9.0002596288230874E-2"/>
    <n v="0.55556124041176635"/>
  </r>
  <r>
    <n v="10"/>
    <s v="Engativá"/>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x v="17"/>
    <s v="Engativá emprende"/>
    <s v="Realizar 4 acciones para fortalecer las capacidades y/o habilidades, técnicas y blandas de las personas de la localidad, con el fin de mejorar el acceso a oportunidades de empleo."/>
    <s v="FORTALECIMIENTO DE CAPACIDADES"/>
    <n v="4"/>
    <s v="Suma"/>
    <n v="1"/>
    <n v="1"/>
    <n v="1"/>
    <n v="1"/>
    <n v="4"/>
    <n v="0"/>
    <n v="1678610000"/>
    <n v="1534000000"/>
    <n v="1578000000"/>
    <n v="1624000000"/>
    <n v="6414610000"/>
    <n v="1.4688424586209994E-2"/>
    <m/>
    <n v="2.5977560177068034E-2"/>
    <n v="0.5654274106610041"/>
  </r>
  <r>
    <n v="10"/>
    <s v="Engativá"/>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x v="17"/>
    <s v="Engativá emprende"/>
    <s v="Apoyar 100 MiPymes y/o emprendimientos orientados al fortalecimiento de las capacidades locales para la gestión y el desarrollo turístico"/>
    <s v="DESARROLLO TURÍSTICO"/>
    <n v="100"/>
    <s v="Suma"/>
    <n v="25"/>
    <n v="25"/>
    <n v="25"/>
    <n v="25"/>
    <n v="100"/>
    <n v="0"/>
    <n v="1290100000"/>
    <n v="1179000000"/>
    <n v="1213000000"/>
    <n v="1248000000"/>
    <n v="4930100000"/>
    <n v="1.128913559085804E-2"/>
    <m/>
    <n v="2.5977560177068034E-2"/>
    <n v="0.4345725893389959"/>
  </r>
  <r>
    <n v="10"/>
    <s v="Engativá"/>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x v="18"/>
    <s v="Engativá activa y creativa"/>
    <s v="Financiar 40 proyectos del sector cultural y creativo."/>
    <s v="SOSTENIBILIDAD"/>
    <n v="40"/>
    <s v="Suma"/>
    <n v="10"/>
    <n v="10"/>
    <n v="10"/>
    <n v="10"/>
    <n v="40"/>
    <n v="0"/>
    <n v="1107264000"/>
    <n v="1012000000"/>
    <n v="1041000000"/>
    <n v="1072000000"/>
    <n v="4232264000"/>
    <n v="9.6912034547589725E-3"/>
    <m/>
    <n v="9.6912034547589725E-3"/>
    <n v="1"/>
  </r>
  <r>
    <n v="10"/>
    <s v="Engativá"/>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x v="19"/>
    <s v="Engativá trabaja segura"/>
    <s v="Apoyar 400 MiPymes, emprendimientos y/o actores de la economía informal para el fortalecimiento del tejido empresarial local."/>
    <s v="TEJIDO EMPRESARIAL LOCAL"/>
    <n v="400"/>
    <s v="Suma"/>
    <n v="100"/>
    <n v="100"/>
    <n v="100"/>
    <n v="100"/>
    <n v="400"/>
    <n v="0"/>
    <n v="1107264000"/>
    <n v="1012000000"/>
    <n v="1041000000"/>
    <n v="1072000000"/>
    <n v="4232264000"/>
    <n v="9.6912034547589725E-3"/>
    <m/>
    <n v="9.6912034547589725E-3"/>
    <n v="1"/>
  </r>
  <r>
    <n v="10"/>
    <s v="Engativá"/>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x v="20"/>
    <s v="Parques seguros para Engativá"/>
    <s v="Intervenir 20 Parques vecinales y/o de bolsillo con acciones de mejoramiento, mantenimiento y/o dotación."/>
    <s v="INTERVENCIÓN"/>
    <n v="20"/>
    <s v="Suma"/>
    <n v="5"/>
    <n v="5"/>
    <n v="5"/>
    <n v="5"/>
    <n v="20"/>
    <n v="0"/>
    <n v="1884295000"/>
    <n v="1722000000"/>
    <n v="1772000000"/>
    <n v="1823000000"/>
    <n v="7201295000"/>
    <n v="1.6489806633692632E-2"/>
    <m/>
    <n v="1.6489806633692632E-2"/>
    <n v="1"/>
  </r>
  <r>
    <n v="10"/>
    <s v="Engativá"/>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x v="21"/>
    <s v="Caminos sostenibles en Engativá"/>
    <s v="Implementar 16  procesos comunitarios de educación ambiental que promueven la conservación de la biodiversidad y el agua"/>
    <s v="EDUCACIÓN AMBIENTAL"/>
    <n v="16"/>
    <s v="Suma"/>
    <n v="4"/>
    <n v="4"/>
    <n v="4"/>
    <n v="4"/>
    <n v="16"/>
    <n v="0"/>
    <n v="690759000"/>
    <n v="631000000"/>
    <n v="650000000"/>
    <n v="668000000"/>
    <n v="2639759000"/>
    <n v="6.0446232892208736E-3"/>
    <m/>
    <n v="2.2458059210305994E-2"/>
    <n v="0.26915163205407344"/>
  </r>
  <r>
    <n v="10"/>
    <s v="Engativá"/>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x v="21"/>
    <s v="Caminos sostenibles en Engativá"/>
    <s v="Mantener 400 m2 de jardinería"/>
    <s v="JARDINERÍA"/>
    <n v="400"/>
    <s v="Suma"/>
    <n v="100"/>
    <n v="100"/>
    <n v="100"/>
    <n v="100"/>
    <n v="400"/>
    <n v="0"/>
    <n v="138149000"/>
    <n v="126000000"/>
    <n v="130000000"/>
    <n v="134000000"/>
    <n v="528149000"/>
    <n v="1.2093762141084528E-3"/>
    <m/>
    <n v="2.2458059210305994E-2"/>
    <n v="5.3850433057611252E-2"/>
  </r>
  <r>
    <n v="10"/>
    <s v="Engativá"/>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x v="21"/>
    <s v="Caminos sostenibles en Engativá"/>
    <s v="Mantener 2000 árboles en zona urbana"/>
    <s v="ARBOLADO"/>
    <n v="2000"/>
    <s v="Suma"/>
    <n v="500"/>
    <n v="500"/>
    <n v="500"/>
    <n v="500"/>
    <n v="2000"/>
    <n v="0"/>
    <n v="276299000"/>
    <n v="252000000"/>
    <n v="260000000"/>
    <n v="267000000"/>
    <n v="1055299000"/>
    <n v="2.4164648789876267E-3"/>
    <m/>
    <n v="2.2458059210305994E-2"/>
    <n v="0.10759900739235348"/>
  </r>
  <r>
    <n v="10"/>
    <s v="Engativá"/>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x v="21"/>
    <s v="Caminos sostenibles en Engativá"/>
    <s v="Capacitar 8000 personas en separación en la fuente y reciclaje"/>
    <s v="SEPARACIÓN EN LA FUENTE"/>
    <n v="8000"/>
    <s v="Suma"/>
    <n v="2000"/>
    <n v="2000"/>
    <n v="2000"/>
    <n v="2000"/>
    <n v="8000"/>
    <n v="0"/>
    <n v="1461495000"/>
    <n v="1335000000"/>
    <n v="1374000000"/>
    <n v="1414000000"/>
    <n v="5584495000"/>
    <n v="1.2787594827989041E-2"/>
    <m/>
    <n v="2.2458059210305994E-2"/>
    <n v="0.56939892749596188"/>
  </r>
  <r>
    <n v="10"/>
    <s v="Engativá"/>
    <s v="AMBIENTE"/>
    <n v="63"/>
    <s v="Número de m2 de áreas renaturaliz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x v="22"/>
    <s v="Restauración activa para los ecosistemas en Engativá"/>
    <s v="Generar 500 m2 de áreas renaturalizadas"/>
    <s v="RENATURALIZACIÓN"/>
    <n v="500"/>
    <s v="Suma"/>
    <n v="125"/>
    <n v="125"/>
    <n v="125"/>
    <n v="125"/>
    <n v="500"/>
    <n v="0"/>
    <n v="276299000"/>
    <n v="252000000"/>
    <n v="260000000"/>
    <n v="267000000"/>
    <n v="1055299000"/>
    <n v="2.4164648789876267E-3"/>
    <m/>
    <n v="2.4164648789876267E-3"/>
    <n v="1"/>
  </r>
  <r>
    <n v="10"/>
    <s v="Engativá"/>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x v="23"/>
    <s v="Engativa activa con la malla vial local"/>
    <s v="Intervenir 40 Kilómetros-carril de malla vial urbana (local y/o intermedia) con acciones de construcción y/o conservación"/>
    <s v="INTERVENCIÓN MALLA VIAL LOCAL"/>
    <n v="40"/>
    <s v="Suma"/>
    <n v="10"/>
    <n v="10"/>
    <n v="10"/>
    <n v="10"/>
    <n v="40"/>
    <n v="0"/>
    <n v="15997686000"/>
    <n v="14618000000"/>
    <n v="15043000000"/>
    <n v="15481000000"/>
    <n v="61139686000"/>
    <n v="0.14000004162927426"/>
    <m/>
    <n v="0.14000004162927426"/>
    <n v="1"/>
  </r>
  <r>
    <n v="10"/>
    <s v="Engativá"/>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x v="24"/>
    <s v="Engativá activa frente a la gestión del riesgo de desastres y cambio climático"/>
    <s v="Realizar 4 acciones efectivas para el fortalecimiento de las capacidades locales para la respuesta a emergencias y desastres"/>
    <s v="GESTIÓN DEL RIESGO"/>
    <n v="4"/>
    <s v="Suma"/>
    <n v="1"/>
    <n v="1"/>
    <n v="1"/>
    <n v="1"/>
    <n v="4"/>
    <n v="0"/>
    <n v="342812000"/>
    <n v="313000000"/>
    <n v="322000000"/>
    <n v="332000000"/>
    <n v="1309812000"/>
    <n v="2.9992586897898523E-3"/>
    <m/>
    <n v="2.9992586897898523E-3"/>
    <n v="1"/>
  </r>
  <r>
    <n v="10"/>
    <s v="Engativá"/>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x v="25"/>
    <s v="Dotaciones, desarrollo Integral para la Transformación Social"/>
    <s v="Dotar y/o acondicionar 8 unidades operativas orientadas a la atención de la primera infancia (Jardines Infantiles, Casas de Pensamiento Intercultural, Modalidad Espacios Rurales, Crecemos en la Ruralidad, Creciendo Juntos, Centros Amar, Centros Forjar)"/>
    <s v="DOTACIÓN"/>
    <n v="8"/>
    <s v="Suma"/>
    <n v="0"/>
    <n v="4"/>
    <n v="0"/>
    <n v="4"/>
    <n v="8"/>
    <n v="0"/>
    <n v="0"/>
    <n v="1440000000"/>
    <n v="0"/>
    <n v="1525000000"/>
    <n v="2965000000"/>
    <n v="6.7893728376491533E-3"/>
    <m/>
    <n v="1.3791180915186073E-2"/>
    <n v="0.49229814904197783"/>
  </r>
  <r>
    <n v="10"/>
    <s v="Engativá"/>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x v="25"/>
    <s v="Dotaciones, desarrollo Integral para la Transformación Social"/>
    <s v="Dotar y/o acondicionar 1 unidades operativas de atención especializada (Centros Integrarte, Centros Crecer y Cadis)"/>
    <s v="DOTACIÓN"/>
    <n v="1"/>
    <s v="Suma"/>
    <n v="0"/>
    <n v="0"/>
    <n v="1"/>
    <n v="0"/>
    <n v="1"/>
    <n v="0"/>
    <n v="0"/>
    <n v="0"/>
    <n v="741000000"/>
    <n v="0"/>
    <n v="741000000"/>
    <n v="1.6967707496452014E-3"/>
    <m/>
    <n v="1.3791180915186073E-2"/>
    <n v="0.12303302814168822"/>
  </r>
  <r>
    <n v="10"/>
    <s v="Engativá"/>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x v="25"/>
    <s v="Dotaciones, desarrollo Integral para la Transformación Social"/>
    <s v="Dotar y/o acondicionar 1 unidades operativas orientadas a la atención de jóvenes (casas de la juventud, centros forjar)"/>
    <s v="DOTACIÓN"/>
    <n v="1"/>
    <s v="Suma"/>
    <n v="1"/>
    <n v="0"/>
    <n v="0"/>
    <n v="0"/>
    <n v="1"/>
    <n v="0"/>
    <n v="630311000"/>
    <n v="0"/>
    <n v="0"/>
    <n v="0"/>
    <n v="630311000"/>
    <n v="1.4433107530089292E-3"/>
    <m/>
    <n v="1.3791180915186073E-2"/>
    <n v="0.1046546167355137"/>
  </r>
  <r>
    <n v="10"/>
    <s v="Engativá"/>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x v="25"/>
    <s v="Dotaciones, desarrollo Integral para la Transformación Social"/>
    <s v="Dotar y/o acondicionar 1 Centros de Desarrollo Comunitarios para la prestación de servicios sociales dirigidas al desarrollo de capacidades y generación de oportunidades"/>
    <s v="DOTACIÓN"/>
    <n v="1"/>
    <s v="Suma"/>
    <n v="0"/>
    <n v="0"/>
    <n v="1"/>
    <n v="0"/>
    <n v="1"/>
    <n v="0"/>
    <n v="0"/>
    <n v="0"/>
    <n v="741000000"/>
    <n v="0"/>
    <n v="741000000"/>
    <n v="1.6967707496452014E-3"/>
    <s v="Esta meta no aparece"/>
    <n v="1.3791180915186073E-2"/>
    <n v="0.12303302814168822"/>
  </r>
  <r>
    <n v="10"/>
    <s v="Engativá"/>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x v="25"/>
    <s v="Dotaciones, desarrollo Integral para la Transformación Social"/>
    <s v="Dotar y/o acondicionar 3 unidades operativas orientadas a la prestación de servicios a la persona mayor."/>
    <s v="DOTACIÓN"/>
    <n v="3"/>
    <s v="Suma"/>
    <n v="3"/>
    <n v="0"/>
    <n v="0"/>
    <n v="0"/>
    <n v="3"/>
    <n v="0"/>
    <n v="945462000"/>
    <n v="0"/>
    <n v="0"/>
    <n v="0"/>
    <n v="945462000"/>
    <n v="2.1649558252375863E-3"/>
    <m/>
    <n v="1.3791180915186073E-2"/>
    <n v="0.15698117793913202"/>
  </r>
  <r>
    <n v="10"/>
    <s v="Engativá"/>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x v="26"/>
    <s v="Fortalecimiento al desarollo local en Engativá"/>
    <s v="Intervenir 1 sede administrativa local"/>
    <s v="INTERVENCIÓN"/>
    <n v="1"/>
    <s v="Constante"/>
    <n v="1"/>
    <n v="1"/>
    <n v="1"/>
    <n v="1"/>
    <n v="1"/>
    <n v="0"/>
    <n v="1142692000"/>
    <n v="1044000000"/>
    <n v="1075000000"/>
    <n v="1106000000"/>
    <n v="4367692000"/>
    <n v="1.0001311780107084E-2"/>
    <m/>
    <n v="0.13999992942715991"/>
    <n v="7.1437977297771654E-2"/>
  </r>
  <r>
    <n v="10"/>
    <s v="Engativá"/>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x v="26"/>
    <s v="Fortalecimiento al desarollo local en Engativá"/>
    <s v="Realizar 4 estrategias de fortalecimiento institucional (una por vigencia)."/>
    <s v="FORTALECIMIENTO INSTITUCIONAL"/>
    <n v="4"/>
    <s v="Suma"/>
    <n v="1"/>
    <n v="1"/>
    <n v="1"/>
    <n v="1"/>
    <n v="4"/>
    <n v="0"/>
    <n v="11426880000"/>
    <n v="10441000000"/>
    <n v="10745000000"/>
    <n v="11058000000"/>
    <n v="43670880000"/>
    <n v="9.9999287173098028E-2"/>
    <m/>
    <n v="0.13999992942715991"/>
    <n v="0.71428098272811136"/>
  </r>
  <r>
    <n v="10"/>
    <s v="Engativá"/>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x v="26"/>
    <s v="Fortalecimiento al desarollo local en Engativá"/>
    <s v="Realizar 4 acciones de inspección, vigilancia y control (una por vigencia).."/>
    <s v="IVC"/>
    <n v="4"/>
    <s v="Suma"/>
    <n v="1"/>
    <n v="1"/>
    <n v="1"/>
    <n v="1"/>
    <n v="4"/>
    <n v="0"/>
    <n v="3428065000"/>
    <n v="3132000000"/>
    <n v="3224000000"/>
    <n v="3317000000"/>
    <n v="13101065000"/>
    <n v="2.9999330473954807E-2"/>
    <m/>
    <n v="0.13999992942715991"/>
    <n v="0.21428103997411696"/>
  </r>
  <r>
    <n v="10"/>
    <s v="Engativá"/>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x v="27"/>
    <s v="Conectando a Engativá"/>
    <s v="Operativizar 2 Centros de Acceso Comunitario en zonas rurales  y/o apartadas y/o urbanas, con énfasis en Servicios TIC´s generados."/>
    <s v="CONECTIVIDAD"/>
    <n v="2"/>
    <s v="Constante"/>
    <n v="2"/>
    <n v="2"/>
    <n v="2"/>
    <n v="2"/>
    <n v="2"/>
    <n v="0"/>
    <n v="576262000"/>
    <n v="527000000"/>
    <n v="542000000"/>
    <n v="558000000"/>
    <n v="2203262000"/>
    <n v="5.0451154054045695E-3"/>
    <m/>
    <n v="1.0094336492258684E-2"/>
    <n v="0.49979663440718985"/>
  </r>
  <r>
    <n v="10"/>
    <s v="Engativá"/>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x v="27"/>
    <s v="Conectando a Engativá"/>
    <s v="Operativizar 2 Centros de Acceso Comunitario en zonas rurales y/o apartadas y/o urbanas, con énfasis en procesos de formación y desarrollo de competencias digitales."/>
    <s v="FORTALECIMIENTO DE CAPACIDADES"/>
    <n v="2"/>
    <s v="Constante"/>
    <n v="2"/>
    <n v="2"/>
    <n v="2"/>
    <n v="2"/>
    <n v="2"/>
    <n v="0"/>
    <n v="577055000"/>
    <n v="527000000"/>
    <n v="543000000"/>
    <n v="558000000"/>
    <n v="2205055000"/>
    <n v="5.0492210868541155E-3"/>
    <m/>
    <n v="1.0094336492258684E-2"/>
    <n v="0.50020336559281009"/>
  </r>
  <r>
    <n v="10"/>
    <s v="Engativá"/>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x v="28"/>
    <s v="Fortaleciendo la participación en Engativá"/>
    <s v="Fortalecer 200 Organizaciones, JAC e Instancias de participación ciudadana"/>
    <s v="FORTALECIMIENTO DE ORGANIZACIONES"/>
    <n v="200"/>
    <s v="Suma"/>
    <n v="50"/>
    <n v="50"/>
    <n v="50"/>
    <n v="50"/>
    <n v="200"/>
    <n v="0"/>
    <n v="1394086000"/>
    <n v="1274000000"/>
    <n v="1311000000"/>
    <n v="1349000000"/>
    <n v="5328086000"/>
    <n v="1.220045948231323E-2"/>
    <m/>
    <n v="3.9801794919205699E-2"/>
    <n v="0.30653038404622551"/>
  </r>
  <r>
    <n v="10"/>
    <s v="Engativá"/>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x v="28"/>
    <s v="Fortaleciendo la participación en Engativá"/>
    <s v="Capacitar 1000 personas a través de procesos de formación para la participación de manera virtual y presencial."/>
    <s v="CAPACITACIÓN"/>
    <n v="1000"/>
    <s v="Suma"/>
    <n v="250"/>
    <n v="250"/>
    <n v="250"/>
    <n v="250"/>
    <n v="1000"/>
    <n v="0"/>
    <n v="879867000"/>
    <n v="804000000"/>
    <n v="827000000"/>
    <n v="851000000"/>
    <n v="3361867000"/>
    <n v="7.6981343991868621E-3"/>
    <m/>
    <n v="3.9801794919205699E-2"/>
    <n v="0.19341173971710141"/>
  </r>
  <r>
    <n v="10"/>
    <s v="Engativá"/>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x v="28"/>
    <s v="Fortaleciendo la participación en Engativá"/>
    <s v="Rehabilitar 20 salones comunales y/o casas de participación."/>
    <s v="REHABILITACIÓN"/>
    <n v="20"/>
    <s v="Suma"/>
    <n v="5"/>
    <n v="5"/>
    <n v="5"/>
    <n v="5"/>
    <n v="20"/>
    <n v="0"/>
    <n v="582776000"/>
    <n v="533000000"/>
    <n v="548000000"/>
    <n v="564000000"/>
    <n v="2227776000"/>
    <n v="5.1012485203260297E-3"/>
    <m/>
    <n v="3.9801794919205699E-2"/>
    <n v="0.12816629327097273"/>
  </r>
  <r>
    <n v="10"/>
    <s v="Engativá"/>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x v="28"/>
    <s v="Fortaleciendo la participación en Engativá"/>
    <s v="Dotar 40 organizaciones comunales"/>
    <s v="DOTACIÓN"/>
    <n v="40"/>
    <s v="Suma"/>
    <n v="10"/>
    <n v="10"/>
    <n v="10"/>
    <n v="10"/>
    <n v="40"/>
    <n v="0"/>
    <n v="582776000"/>
    <n v="533000000"/>
    <n v="548000000"/>
    <n v="564000000"/>
    <n v="2227776000"/>
    <n v="5.1012485203260297E-3"/>
    <m/>
    <n v="3.9801794919205699E-2"/>
    <n v="0.12816629327097273"/>
  </r>
  <r>
    <n v="10"/>
    <s v="Engativá"/>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x v="28"/>
    <s v="Fortaleciendo la participación en Engativá"/>
    <s v="Fortalecer 30 medios comunitarios y alternativos"/>
    <s v="MEDIOS COMUNITARIOS"/>
    <n v="30"/>
    <s v="Constante"/>
    <n v="30"/>
    <n v="30"/>
    <n v="30"/>
    <n v="30"/>
    <n v="30"/>
    <n v="0"/>
    <n v="1108413000"/>
    <n v="1013000000"/>
    <n v="1042000000"/>
    <n v="1073000000"/>
    <n v="4236413000"/>
    <n v="9.7007039970535454E-3"/>
    <m/>
    <n v="3.9801794919205699E-2"/>
    <n v="0.24372528969472759"/>
  </r>
  <r>
    <n v="10"/>
    <s v="Engativá"/>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x v="29"/>
    <s v="Industria cultural para Engativá"/>
    <s v="Intervenir 1 equipamientos culturales con acciones de construcción, adecuación y/o dotación"/>
    <s v="INTERVENCIÓN"/>
    <n v="1"/>
    <s v="Constante"/>
    <n v="1"/>
    <n v="1"/>
    <n v="1"/>
    <n v="1"/>
    <n v="1"/>
    <n v="0"/>
    <n v="821591000"/>
    <n v="751000000"/>
    <n v="773000000"/>
    <n v="795000000"/>
    <n v="3140591000"/>
    <n v="7.1914479694992883E-3"/>
    <m/>
    <n v="7.1914479694992883E-3"/>
    <n v="1"/>
  </r>
  <r>
    <n v="10"/>
    <s v="Engativá"/>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x v="30"/>
    <s v="Engativá un espacio para todos"/>
    <s v="Concertar e implementar 1 iniciativa de inversión local con los pueblos indígenas (aplica en todas las localidades con autoridades indígenas)"/>
    <s v="INICIATIVAS PUEBLO INDÍGENA"/>
    <n v="1"/>
    <s v="Constante"/>
    <n v="1"/>
    <n v="1"/>
    <n v="1"/>
    <n v="1"/>
    <n v="1"/>
    <n v="0"/>
    <n v="571346000"/>
    <n v="522000000"/>
    <n v="537000000"/>
    <n v="553000000"/>
    <n v="2183346000"/>
    <n v="4.9995109705193684E-3"/>
    <m/>
    <n v="1.0998000872030253E-2"/>
    <n v="0.45458361284858206"/>
  </r>
  <r>
    <n v="10"/>
    <s v="Engativá"/>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x v="30"/>
    <s v="Engativá un espacio para todos"/>
    <s v="Concertar e implementar 1 iniciativa de inversión local con las comunidades negras, afrocolombianas y palenqueras (aplica en todas las localidades con autoridades NAP)"/>
    <s v="INICIATIVAS COMUNIDADES NEGRAS, AFROCOLOMBIANAS, PALENQUERAS"/>
    <n v="1"/>
    <s v="Constante"/>
    <n v="1"/>
    <n v="1"/>
    <n v="1"/>
    <n v="1"/>
    <n v="1"/>
    <n v="0"/>
    <n v="571346000"/>
    <n v="522000000"/>
    <n v="537000000"/>
    <n v="553000000"/>
    <n v="2183346000"/>
    <n v="4.9995109705193684E-3"/>
    <m/>
    <n v="1.0998000872030253E-2"/>
    <n v="0.45458361284858206"/>
  </r>
  <r>
    <n v="10"/>
    <s v="Engativá"/>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x v="30"/>
    <s v="Engativá un espacio para todos"/>
    <s v="Concertar e implementar 1 iniciativa de inversión local con las comunidades raizales (aplica en todas las localidades con autoridades raizales)"/>
    <s v="INICIATIVAS RAIZALES"/>
    <n v="1"/>
    <s v="Constante"/>
    <n v="1"/>
    <n v="1"/>
    <n v="1"/>
    <n v="1"/>
    <n v="1"/>
    <n v="0"/>
    <n v="114266000"/>
    <n v="104000000"/>
    <n v="107000000"/>
    <n v="111000000"/>
    <n v="436266000"/>
    <n v="9.9897893099151606E-4"/>
    <m/>
    <n v="1.0998000872030253E-2"/>
    <n v="9.0832774302835873E-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5">
  <r>
    <n v="1"/>
    <x v="0"/>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59"/>
    <s v="Promoción de la seguridad, convivencia, respeto, diálogo social y cultura ciudadana en Usaquén"/>
    <s v="Fortalecer 200 organizaciones comunitarias a través de capacidades para promover acciones de corresponsabilidad en la gestión de la seguridad y la convivencia  "/>
    <s v="FORTALECIMIENTO DE CAPACIDADES"/>
    <n v="200"/>
    <s v="Suma"/>
    <n v="47"/>
    <n v="0"/>
    <n v="0"/>
    <n v="0"/>
    <n v="47"/>
    <n v="153"/>
    <n v="340101000"/>
    <n v="360"/>
    <n v="432"/>
    <n v="360"/>
    <m/>
  </r>
  <r>
    <n v="1"/>
    <x v="0"/>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59"/>
    <s v="Promoción de la seguridad, convivencia, respeto, diálogo social y cultura ciudadana en Usaquén"/>
    <s v="Implementar 4 acciones formativas diferenciales para la promoción de la convivencia ciudadana"/>
    <s v="FORMACIÓN"/>
    <n v="4"/>
    <s v="Suma"/>
    <n v="1"/>
    <n v="0"/>
    <n v="0"/>
    <n v="0"/>
    <n v="1"/>
    <n v="3"/>
    <n v="158331000"/>
    <n v="143"/>
    <n v="147"/>
    <n v="151"/>
    <m/>
  </r>
  <r>
    <n v="1"/>
    <x v="0"/>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59"/>
    <s v="Promoción de la seguridad, convivencia, respeto, diálogo social y cultura ciudadana en Usaquén"/>
    <s v="Implementar 8 iniciativas de convivencia con participación de la ciudadanía"/>
    <s v="INICIATIVAS"/>
    <n v="8"/>
    <s v="Suma"/>
    <n v="1"/>
    <n v="0"/>
    <n v="0"/>
    <n v="0"/>
    <n v="1"/>
    <n v="7"/>
    <n v="212562000"/>
    <n v="539"/>
    <n v="360"/>
    <n v="360"/>
    <m/>
  </r>
  <r>
    <n v="1"/>
    <x v="0"/>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611"/>
    <s v="Usaquen libre de violencias contra las mujeres"/>
    <s v="Vincular 2329 personas en acciones para la prevención del feminicidio y la violencia contra la mujer."/>
    <s v="PREVENCIÓN"/>
    <n v="2329"/>
    <s v="Suma"/>
    <n v="606"/>
    <n v="0"/>
    <n v="0"/>
    <n v="0"/>
    <n v="606"/>
    <n v="1723"/>
    <n v="810560000"/>
    <n v="796"/>
    <n v="817"/>
    <n v="815"/>
    <m/>
  </r>
  <r>
    <n v="1"/>
    <x v="0"/>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602"/>
    <s v="Fortaleciendo las capacidades y la tecnología para la seguridad de Usaquén"/>
    <s v="Suministrar 4 dotaciones a organismos de seguridad"/>
    <s v="DOTACIÓN"/>
    <n v="4"/>
    <s v="Suma"/>
    <n v="1"/>
    <n v="0"/>
    <n v="0"/>
    <n v="0"/>
    <n v="1"/>
    <n v="3"/>
    <n v="1110710000"/>
    <n v="858"/>
    <n v="883"/>
    <n v="908"/>
    <m/>
  </r>
  <r>
    <n v="1"/>
    <x v="0"/>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602"/>
    <s v="Fortaleciendo las capacidades y la tecnología para la seguridad de Usaquén"/>
    <s v="Intervenir 4 equipamientos de seguridad y acceso a la justicia con acciones de fortalecimiento, operación, adecuación y/o dotación"/>
    <s v="INTERVENCIÓN"/>
    <n v="4"/>
    <s v="Suma"/>
    <n v="1"/>
    <n v="0"/>
    <n v="0"/>
    <n v="0"/>
    <n v="1"/>
    <n v="3"/>
    <n v="1294961000"/>
    <n v="858"/>
    <n v="883"/>
    <n v="908"/>
    <m/>
  </r>
  <r>
    <n v="1"/>
    <x v="0"/>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Fortalecer 1 programa de abordaje de conflictividad escolar para la convivencia con enfoque restaurativo"/>
    <s v="CONFLICTIVIDAD ESCOLAR"/>
    <n v="1"/>
    <s v="Suma"/>
    <n v="0"/>
    <n v="0"/>
    <n v="0"/>
    <n v="0"/>
    <n v="0"/>
    <n v="1"/>
    <n v="0"/>
    <n v="316"/>
    <n v="0"/>
    <n v="0"/>
    <m/>
  </r>
  <r>
    <n v="1"/>
    <x v="0"/>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Fortalecer 4 actores comunitarios con herramientas y capacidades para la implementación de un enfoque restaurativo para la justicia y la convivencia"/>
    <s v="FORTALECIMIENTO DE CAPACIDADES"/>
    <n v="4"/>
    <s v="Suma"/>
    <n v="1"/>
    <n v="0"/>
    <n v="0"/>
    <n v="0"/>
    <n v="1"/>
    <n v="3"/>
    <n v="182081000"/>
    <n v="164"/>
    <n v="169"/>
    <n v="174"/>
    <m/>
  </r>
  <r>
    <n v="1"/>
    <x v="0"/>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Beneficiar 350 ciudadanos con habilidades y capacidades para gestionar la convivencia constructivamente"/>
    <s v="GESTIÓN DE LA CONVIVENCIA"/>
    <n v="350"/>
    <s v="Suma"/>
    <n v="70"/>
    <n v="0"/>
    <n v="0"/>
    <n v="0"/>
    <n v="70"/>
    <n v="280"/>
    <n v="204060000"/>
    <n v="259"/>
    <n v="345"/>
    <n v="230"/>
    <m/>
  </r>
  <r>
    <n v="1"/>
    <x v="0"/>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Implementar 1 proyecto comunitario en la localidad, para la apropiación del Código Nacional de Seguridad y Convivencia Ciudadana"/>
    <s v="CÓDIGO NACIONAL DE SEGURIDAD Y CONVIVENCIA"/>
    <n v="1"/>
    <s v="Suma"/>
    <n v="0"/>
    <n v="0"/>
    <n v="0"/>
    <n v="0"/>
    <n v="0"/>
    <n v="1"/>
    <n v="0"/>
    <n v="180"/>
    <n v="194"/>
    <n v="0"/>
    <m/>
  </r>
  <r>
    <n v="1"/>
    <x v="0"/>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Implementar 2 acciones pedagógicas para la gestión de conflictividades y prevención de violencias"/>
    <s v="ACCIONES PEDAGÓGICAS"/>
    <n v="2"/>
    <s v="Suma"/>
    <n v="0"/>
    <n v="0"/>
    <n v="0"/>
    <n v="0"/>
    <n v="0"/>
    <n v="2"/>
    <n v="0"/>
    <n v="345"/>
    <n v="374"/>
    <n v="0"/>
    <m/>
  </r>
  <r>
    <n v="1"/>
    <x v="0"/>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595"/>
    <s v="Usaquén con convivencia con enfoque restaurativo, acceso a la justicia, prevención de la violencia y convivencia ciudadana"/>
    <s v="Ejecutar 2 programas comunitarios con enfoque restaurativo para el cuidado del espacio público y del medio ambiente"/>
    <s v="ACCIONES DE CUIDADO"/>
    <n v="2"/>
    <s v="Suma"/>
    <n v="0"/>
    <n v="0"/>
    <n v="0"/>
    <n v="0"/>
    <n v="0"/>
    <n v="2"/>
    <n v="0"/>
    <n v="0"/>
    <n v="345"/>
    <n v="374"/>
    <m/>
  </r>
  <r>
    <n v="1"/>
    <x v="0"/>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651"/>
    <s v="Movilidad Incluyente en Usaquén"/>
    <s v="Intervenir 8000 metros cuadrados de elementos del sistema de espacio público peatonal con acciones de construcción y/o conservación."/>
    <s v="INTERVENCIÓN"/>
    <n v="8000"/>
    <s v="Suma"/>
    <n v="2210"/>
    <n v="0"/>
    <n v="0"/>
    <n v="0"/>
    <n v="2210"/>
    <n v="5790"/>
    <n v="1749155000"/>
    <n v="1573"/>
    <n v="1618"/>
    <n v="1665"/>
    <m/>
  </r>
  <r>
    <n v="1"/>
    <x v="0"/>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617"/>
    <s v="Usaquén mejora su espacio público"/>
    <s v="Implementar 4 estrategias de seguridad y convivencia a través de gestores locales, que permitan el uso y disfrute del espacio público"/>
    <s v="ESTRATEGIAS DE SEGURIDAD Y CONVIVENCIA"/>
    <n v="4"/>
    <s v="Suma"/>
    <n v="1"/>
    <n v="0"/>
    <n v="0"/>
    <n v="0"/>
    <n v="1"/>
    <n v="3"/>
    <n v="1188782000"/>
    <n v="1072"/>
    <n v="1103"/>
    <n v="1135"/>
    <m/>
  </r>
  <r>
    <n v="1"/>
    <x v="0"/>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555"/>
    <s v="Usaquén avanza en inclusión y oportunidades"/>
    <s v="Beneficiar 150 jóvenes con transferencias condicionadas y  acompañamiento psicosocial para la promoción al acceso y permanencia a oportunidades de formación y empleabilidad"/>
    <s v="TRANSFERENCIAS MONETARIAS"/>
    <n v="150"/>
    <s v="Suma"/>
    <n v="310"/>
    <n v="0"/>
    <n v="0"/>
    <n v="0"/>
    <n v="310"/>
    <n v="-160"/>
    <n v="1663463000"/>
    <n v="858"/>
    <n v="883"/>
    <n v="908"/>
    <m/>
  </r>
  <r>
    <n v="1"/>
    <x v="0"/>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555"/>
    <s v="Usaquén avanza en inclusión y oportunidades"/>
    <s v="Atender 977 personas con apoyos que contribuyan al ingreso mínimo garantizado. "/>
    <s v="INGRESO MÍNIMO"/>
    <n v="977"/>
    <s v="Suma"/>
    <n v="1029"/>
    <n v="0"/>
    <n v="0"/>
    <n v="0"/>
    <n v="1029"/>
    <n v="-52"/>
    <n v="4799549000"/>
    <n v="4861"/>
    <n v="5002"/>
    <n v="5147"/>
    <m/>
  </r>
  <r>
    <n v="1"/>
    <x v="0"/>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555"/>
    <s v="Usaquén avanza en inclusión y oportunidades"/>
    <s v="Beneficiar 1542 personas mayores con transferencias monetarias"/>
    <s v="APOYO ECONÓMICO PERSONA MAYOR"/>
    <n v="1542"/>
    <s v="Constante"/>
    <n v="1718"/>
    <n v="0"/>
    <n v="0"/>
    <n v="0"/>
    <n v="429.5"/>
    <n v="1112.5"/>
    <n v="2985838000"/>
    <n v="2859"/>
    <n v="2942"/>
    <n v="3028"/>
    <m/>
  </r>
  <r>
    <n v="1"/>
    <x v="0"/>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660"/>
    <s v="Usaquén territorio saludable y sin barreras"/>
    <s v="Vincular 281 personas con discapacidad, cuidadores y cuidadoras, en actividades complementarias en salud"/>
    <s v="ACCIONES COMPLEMENTARIAS "/>
    <n v="281"/>
    <s v="Suma"/>
    <n v="62"/>
    <n v="0"/>
    <n v="0"/>
    <n v="0"/>
    <n v="62"/>
    <n v="219"/>
    <n v="401813000"/>
    <n v="429"/>
    <n v="441"/>
    <n v="454"/>
    <m/>
  </r>
  <r>
    <n v="1"/>
    <x v="0"/>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660"/>
    <s v="Usaquén territorio saludable y sin barreras"/>
    <s v="Vincular 300 personas a las acciones desarrolladas desde los dispositivos de base comunitaria en respuesta al consumo de SPA"/>
    <s v="DISMINUCIÓN FACTORES DE RIESGO SPA"/>
    <n v="300"/>
    <s v="Suma"/>
    <n v="60"/>
    <n v="0"/>
    <n v="0"/>
    <n v="0"/>
    <n v="60"/>
    <n v="240"/>
    <n v="210000000"/>
    <n v="315"/>
    <n v="315"/>
    <n v="210"/>
    <m/>
  </r>
  <r>
    <n v="1"/>
    <x v="0"/>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660"/>
    <s v="Usaquén territorio saludable y sin barreras"/>
    <s v="Beneficiar 653 personas con discapacidad a través de Dispositivos de Asistencia Personal - Ayudas Técnicas (no incluidas en los Planes de Beneficios)"/>
    <s v="DISPOSITIVOS DE ASISTENCIA PERSONAL"/>
    <n v="653"/>
    <s v="Suma"/>
    <n v="290"/>
    <n v="0"/>
    <n v="0"/>
    <n v="0"/>
    <n v="290"/>
    <n v="363"/>
    <n v="1975269000"/>
    <n v="1190"/>
    <n v="1326"/>
    <n v="870"/>
    <m/>
  </r>
  <r>
    <n v="1"/>
    <x v="0"/>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660"/>
    <s v="Usaquén territorio saludable y sin barreras"/>
    <s v="Vincular 381 personas a las acciones y estrategias para promover la salud sexual y reproductiva consciente en los diferentes ciclos de vida"/>
    <s v="SALUD SEXUAL Y REPRODUCTIVA"/>
    <n v="381"/>
    <s v="Suma"/>
    <n v="84"/>
    <n v="0"/>
    <n v="0"/>
    <n v="0"/>
    <n v="84"/>
    <n v="297"/>
    <n v="334844000"/>
    <n v="357"/>
    <n v="368"/>
    <n v="378"/>
    <m/>
  </r>
  <r>
    <n v="1"/>
    <x v="0"/>
    <s v="SALUD"/>
    <n v="21"/>
    <s v="Número de personas beneficiadas con alternativas complementarias en salud para la comunidad LGBTI"/>
    <s v="Ciudad saludable y con bien-estar"/>
    <s v="Servicios de salud inclusivos y accesibles para la comunidad LGBTI. "/>
    <s v="Gestión Pública Local"/>
    <m/>
    <s v="Objetivo 2. Bogotá Confía en su Bien - Estar"/>
    <s v="Programa 10. Salud Pública Integrada e Integral "/>
    <n v="10"/>
    <n v="2660"/>
    <s v="Usaquén territorio saludable y sin barreras"/>
    <s v="Beneficiar 138 personas con alternativas complementarias en salud para la comunidad LGBTI"/>
    <s v="SERVICIOS DE SALUD INCLUSIVOS"/>
    <n v="138"/>
    <s v="Suma"/>
    <n v="30"/>
    <n v="0"/>
    <n v="0"/>
    <n v="0"/>
    <n v="30"/>
    <n v="108"/>
    <n v="133937000"/>
    <n v="143"/>
    <n v="147"/>
    <n v="151"/>
    <m/>
  </r>
  <r>
    <n v="1"/>
    <x v="0"/>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660"/>
    <s v="Usaquén territorio saludable y sin barreras"/>
    <s v="Beneficiar 595 personas con acciones para la promoción y atención de la salud mental"/>
    <s v="SALUD MENTAL"/>
    <n v="595"/>
    <s v="Suma"/>
    <n v="154"/>
    <n v="0"/>
    <n v="0"/>
    <n v="0"/>
    <n v="154"/>
    <n v="441"/>
    <n v="823323000"/>
    <n v="743"/>
    <n v="765"/>
    <n v="787"/>
    <m/>
  </r>
  <r>
    <n v="1"/>
    <x v="0"/>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746"/>
    <s v="Usaquen abraza su bogotaneidad"/>
    <s v="Desarrollar 4 acciones orientadas a la ciudadanía, en el marco de la estrategia &quot;Bogotaneidad"/>
    <s v="ESTRATEGIA BOGOTANEIDAD"/>
    <n v="4"/>
    <s v="Suma"/>
    <n v="1"/>
    <n v="0"/>
    <n v="0"/>
    <n v="0"/>
    <n v="1"/>
    <n v="3"/>
    <n v="334455000"/>
    <n v="334"/>
    <n v="334"/>
    <n v="334"/>
    <m/>
  </r>
  <r>
    <n v="1"/>
    <x v="0"/>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746"/>
    <s v="Usaquen abraza su bogotaneidad"/>
    <s v="Fortalecer 4 unidades de innovación publica y  social a nivel local"/>
    <s v="INNOVACIÓN PÚBLICA"/>
    <n v="4"/>
    <s v="Suma"/>
    <n v="1"/>
    <n v="0"/>
    <n v="0"/>
    <n v="0"/>
    <n v="1"/>
    <n v="3"/>
    <n v="334455000"/>
    <n v="334"/>
    <n v="334"/>
    <n v="334"/>
    <m/>
  </r>
  <r>
    <n v="1"/>
    <x v="0"/>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630"/>
    <s v="Usaquén cuidadora, autónoma y previsora de violencias en el contexto familiar"/>
    <s v="Vincular 1860 personas en procesos para la prevención de violencias en el contexto familiar y/o violencia sexual   "/>
    <s v="PREVENCIÓN"/>
    <n v="1860"/>
    <s v="Suma"/>
    <n v="472"/>
    <n v="0"/>
    <n v="0"/>
    <n v="0"/>
    <n v="472"/>
    <n v="1388"/>
    <n v="716774000"/>
    <n v="758"/>
    <n v="758"/>
    <n v="697"/>
    <m/>
  </r>
  <r>
    <n v="1"/>
    <x v="0"/>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630"/>
    <s v="Usaquén cuidadora, autónoma y previsora de violencias en el contexto familiar"/>
    <s v="Vincular 873 mujeres cuidadoras a estrategias de cuidado."/>
    <s v="ESTRATEGIAS DE CUIDADO"/>
    <n v="873"/>
    <s v="Suma"/>
    <n v="239"/>
    <n v="0"/>
    <n v="0"/>
    <n v="0"/>
    <n v="239"/>
    <n v="634"/>
    <n v="775822000"/>
    <n v="700"/>
    <n v="721"/>
    <n v="742"/>
    <m/>
  </r>
  <r>
    <n v="1"/>
    <x v="0"/>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630"/>
    <s v="Usaquén cuidadora, autónoma y previsora de violencias en el contexto familiar"/>
    <s v="Vincular 2222 mujeres para el ejercicio de derechos y el fortalecimiento de su autonomía económica"/>
    <s v="FORTALECIMIENTO DE CAPACIDADES"/>
    <n v="2222"/>
    <s v="Suma"/>
    <n v="612"/>
    <n v="0"/>
    <n v="0"/>
    <n v="0"/>
    <n v="612"/>
    <n v="1610"/>
    <n v="555877000"/>
    <n v="500"/>
    <n v="515"/>
    <n v="530"/>
    <m/>
  </r>
  <r>
    <n v="1"/>
    <x v="0"/>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70"/>
    <s v="Usaquén construyendo un territorio para todos"/>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31666000"/>
    <n v="29"/>
    <n v="29"/>
    <n v="30"/>
    <m/>
  </r>
  <r>
    <n v="1"/>
    <x v="0"/>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70"/>
    <s v="Usaquén construyendo un territorio para todos"/>
    <s v="Realizar 4 acciones de construcción de paz que contribuyan al tejido social, la integración local, la sostenibilidad económica y/o desarrollo territorial para la reconciliación."/>
    <s v="ACCIONES DE CONSTRUCCIÓN DE PAZ"/>
    <n v="4"/>
    <s v="Suma"/>
    <n v="1"/>
    <n v="0"/>
    <n v="0"/>
    <n v="0"/>
    <n v="1"/>
    <n v="3"/>
    <n v="269162000"/>
    <n v="243"/>
    <n v="250"/>
    <n v="257"/>
    <m/>
  </r>
  <r>
    <n v="1"/>
    <x v="0"/>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70"/>
    <s v="Usaquén construyendo un territorio para todos"/>
    <s v="Realizar 4 procesos de fortalecimiento de habilidades y capacidades de la población víctima del conflicto armado o excombatientes para promover su partitipación en los diferentes escenarios."/>
    <s v="FORTALECIMIENTO DE CAPACIDADES"/>
    <n v="4"/>
    <s v="Suma"/>
    <n v="1"/>
    <n v="0"/>
    <n v="0"/>
    <n v="0"/>
    <n v="1"/>
    <n v="3"/>
    <n v="221662000"/>
    <n v="200"/>
    <n v="206"/>
    <n v="212"/>
    <m/>
  </r>
  <r>
    <n v="1"/>
    <x v="0"/>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655"/>
    <s v="Usaquén cultural, artística y patrimonial"/>
    <s v="Otorgar 56 estímulos de apoyo al sector artístico y cultural."/>
    <s v="ESTÍMULOS"/>
    <n v="56"/>
    <s v="Suma"/>
    <n v="14"/>
    <n v="0"/>
    <n v="0"/>
    <n v="0"/>
    <n v="14"/>
    <n v="42"/>
    <n v="502266000"/>
    <n v="536"/>
    <n v="552"/>
    <n v="568"/>
    <m/>
  </r>
  <r>
    <n v="1"/>
    <x v="0"/>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655"/>
    <s v="Usaquén cultural, artística y patrimonial"/>
    <s v="Realizar 20 eventos de promoción, circulación y apropiación de actividades artísticas, culturales y patrimoniales."/>
    <s v="EVENTOS"/>
    <n v="20"/>
    <s v="Suma"/>
    <n v="6"/>
    <n v="0"/>
    <n v="0"/>
    <n v="0"/>
    <n v="6"/>
    <n v="14"/>
    <n v="510154000"/>
    <n v="432"/>
    <n v="432"/>
    <n v="432"/>
    <m/>
  </r>
  <r>
    <n v="1"/>
    <x v="0"/>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655"/>
    <s v="Usaquén cultural, artística y patrimonial"/>
    <s v="Capacitar 1500 personas en los campos artísticos, interculturales, culturales y/o patrimoniales."/>
    <s v="CAPACITACIÓN"/>
    <n v="1500"/>
    <s v="Suma"/>
    <n v="443"/>
    <n v="0"/>
    <n v="0"/>
    <n v="0"/>
    <n v="443"/>
    <n v="1057"/>
    <n v="752072000"/>
    <n v="679"/>
    <n v="699"/>
    <n v="719"/>
    <m/>
  </r>
  <r>
    <n v="1"/>
    <x v="0"/>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655"/>
    <s v="Usaquén cultural, artística y patrimonial"/>
    <s v="Beneficiar 50 organizaciones artísticas, culturales y patrimoniales con elementos entregados."/>
    <s v="ENTREGA DE ELEMENTOS"/>
    <n v="50"/>
    <s v="Suma"/>
    <n v="14"/>
    <n v="0"/>
    <n v="0"/>
    <n v="0"/>
    <n v="14"/>
    <n v="36"/>
    <n v="204060000"/>
    <n v="187"/>
    <n v="187"/>
    <n v="173"/>
    <m/>
  </r>
  <r>
    <n v="1"/>
    <x v="0"/>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367"/>
    <s v="Usaquén camina por el deporte"/>
    <s v="Beneficiar 24 colectivos u organizaciones recreo deportivas  inscritas en el Banco que implementan iniciativas de carácter barrial con apoyos economicos"/>
    <s v="BANCO DE INICIATIVAS"/>
    <n v="24"/>
    <s v="Suma"/>
    <n v="5"/>
    <n v="0"/>
    <n v="0"/>
    <n v="0"/>
    <n v="5"/>
    <n v="19"/>
    <n v="158713000"/>
    <n v="235"/>
    <n v="235"/>
    <n v="201"/>
    <m/>
  </r>
  <r>
    <n v="1"/>
    <x v="0"/>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367"/>
    <s v="Usaquén camina por el deporte"/>
    <s v="Beneficiar  10000 personas en actividades recreo-deportivas comunitarias."/>
    <s v="ACTIVIDADES RECREODEPORTIVAS"/>
    <n v="10000"/>
    <s v="Suma"/>
    <n v="2955"/>
    <n v="0"/>
    <n v="0"/>
    <n v="0"/>
    <n v="2955"/>
    <n v="7045"/>
    <n v="1062819000"/>
    <n v="899"/>
    <n v="899"/>
    <n v="899"/>
    <m/>
  </r>
  <r>
    <n v="1"/>
    <x v="0"/>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367"/>
    <s v="Usaquén camina por el deporte"/>
    <s v="Capacitar 700 personas en los campos deportivos o recreativos "/>
    <s v="CAPACITACIÓN"/>
    <n v="700"/>
    <s v="Suma"/>
    <n v="153"/>
    <n v="0"/>
    <n v="0"/>
    <n v="0"/>
    <n v="153"/>
    <n v="547"/>
    <n v="176853000"/>
    <n v="184"/>
    <n v="242"/>
    <n v="230"/>
    <m/>
  </r>
  <r>
    <n v="1"/>
    <x v="0"/>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367"/>
    <s v="Usaquén camina por el deporte"/>
    <s v="Beneficiar 700 Personas con la entrega de dotaciones deportivas."/>
    <s v="DOTACIÓN"/>
    <n v="700"/>
    <s v="Suma"/>
    <n v="201"/>
    <n v="0"/>
    <n v="0"/>
    <n v="0"/>
    <n v="201"/>
    <n v="499"/>
    <n v="322125000"/>
    <n v="272"/>
    <n v="272"/>
    <n v="305"/>
    <m/>
  </r>
  <r>
    <n v="1"/>
    <x v="0"/>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628"/>
    <s v="Usaquén se une por el bienestar animal"/>
    <s v="Vincular 2000 personas en acciones educativas en temas de protección y bienestar animal"/>
    <s v="ACCIONES PEDAGÓGICAS"/>
    <n v="2000"/>
    <s v="Suma"/>
    <n v="591"/>
    <n v="0"/>
    <n v="0"/>
    <n v="0"/>
    <n v="591"/>
    <n v="1409"/>
    <n v="47498000"/>
    <n v="43"/>
    <n v="44"/>
    <n v="45"/>
    <m/>
  </r>
  <r>
    <n v="1"/>
    <x v="0"/>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628"/>
    <s v="Usaquén se une por el bienestar animal"/>
    <s v="Atender 6500 animales en los programas de brigadas médicas, urgencias veterinarias y adopciones"/>
    <s v="BIENESTAR ANIMAL"/>
    <n v="6500"/>
    <s v="Suma"/>
    <n v="1182"/>
    <n v="0"/>
    <n v="0"/>
    <n v="0"/>
    <n v="1182"/>
    <n v="5318"/>
    <n v="458473000"/>
    <n v="582"/>
    <n v="776"/>
    <n v="776"/>
    <m/>
  </r>
  <r>
    <n v="1"/>
    <x v="0"/>
    <s v="AMBIENTE"/>
    <n v="45"/>
    <s v="Número de animales esterilizados"/>
    <s v="Cuidado de la vida"/>
    <s v="Protección y bienestar animal"/>
    <s v="Presupuestos Participativos"/>
    <m/>
    <s v="Objetivo 2. Bogotá Confía en su Bien - Estar"/>
    <s v="Programa 15. Bogotá protege todas las formas de vida"/>
    <n v="16"/>
    <n v="2628"/>
    <s v="Usaquén se une por el bienestar animal"/>
    <s v="Esterilizar 5000 perros y gatos incluyendo los que está en condición de vulnerabilidad"/>
    <s v="ESTERILIZACIÓN"/>
    <n v="5000"/>
    <s v="Suma"/>
    <n v="1182"/>
    <n v="0"/>
    <n v="0"/>
    <n v="0"/>
    <n v="1182"/>
    <n v="3818"/>
    <n v="473421000"/>
    <n v="601"/>
    <n v="601"/>
    <n v="400"/>
    <m/>
  </r>
  <r>
    <n v="1"/>
    <x v="0"/>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445"/>
    <s v="Usaquén, Educación para el proyecto de vida en la infancia y la juventud."/>
    <s v="Dotar 12 sedes educativas urbanas y rurales con recursos pedagógicos y/o tecnológicos"/>
    <s v="DOTACIÓN"/>
    <n v="12"/>
    <s v="Suma"/>
    <n v="4"/>
    <n v="0"/>
    <n v="0"/>
    <n v="0"/>
    <n v="4"/>
    <n v="8"/>
    <n v="619548000"/>
    <n v="465"/>
    <n v="478"/>
    <n v="492"/>
    <m/>
  </r>
  <r>
    <n v="1"/>
    <x v="0"/>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5"/>
    <s v="Usaquén, Educación para el proyecto de vida en la infancia y la juventud."/>
    <s v="Beneficiar 250 estudiantes con apoyo de sostenimiento para la permanencia en la educación posmedia (niveles de formación técnico profesional, tecnólogo, profesional universitario y educación para el trabajo y desarrollo humano)."/>
    <s v="SOSTENIMIENTO"/>
    <n v="250"/>
    <s v="Suma"/>
    <n v="78"/>
    <n v="0"/>
    <n v="0"/>
    <n v="0"/>
    <n v="78"/>
    <n v="172"/>
    <n v="699911000"/>
    <n v="550"/>
    <n v="566"/>
    <n v="583"/>
    <m/>
  </r>
  <r>
    <n v="1"/>
    <x v="0"/>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5"/>
    <s v="Usaquén, Educación para el proyecto de vida en la infancia y la juventud."/>
    <s v="Beneficiar 250 personas con apoyo para la educación posmedia (niveles de formación técnico profesional, tecnólogo, profesional universitario y educación para el trabajo y desarrollo humano)."/>
    <s v="APOYO EDUCACIÓN POSMEDIA"/>
    <n v="250"/>
    <s v="Suma"/>
    <n v="65"/>
    <n v="0"/>
    <n v="0"/>
    <n v="0"/>
    <n v="65"/>
    <n v="185"/>
    <n v="5765217000"/>
    <n v="5432"/>
    <n v="5590"/>
    <n v="5753"/>
    <m/>
  </r>
  <r>
    <n v="1"/>
    <x v="0"/>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591"/>
    <s v="Por una Usaquén más productiva y con oportunidades"/>
    <s v="Realizar 8 acciones para fortalecer las capacidades y/o habilidades, técnicas y blandas de las personas de la localidad, con el fin de mejorar el acceso a oportunidades de empleo."/>
    <s v="FORTALECIMIENTO DE CAPACIDADES"/>
    <n v="8"/>
    <s v="Suma"/>
    <n v="2"/>
    <n v="0"/>
    <n v="0"/>
    <n v="0"/>
    <n v="2"/>
    <n v="6"/>
    <n v="1155820000"/>
    <n v="1044"/>
    <n v="1074"/>
    <n v="1105"/>
    <m/>
  </r>
  <r>
    <n v="1"/>
    <x v="0"/>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591"/>
    <s v="Por una Usaquén más productiva y con oportunidades"/>
    <s v="Apoyar 341 Mipymes y/o emprendimientos orientados al fortalecimiento de las capacidades locales para la gestión y el desarrollo turístico "/>
    <s v="DESARROLLO TURÍSTICO"/>
    <n v="341"/>
    <s v="Suma"/>
    <n v="93"/>
    <n v="0"/>
    <n v="0"/>
    <n v="0"/>
    <n v="93"/>
    <n v="248"/>
    <n v="926239000"/>
    <n v="836"/>
    <n v="861"/>
    <n v="886"/>
    <m/>
  </r>
  <r>
    <n v="1"/>
    <x v="0"/>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624"/>
    <s v="Usaquén confia en su potencial cultural"/>
    <s v="Financiar 65 proyectos del sector cultural y creativo."/>
    <s v="SOSTENIBILIDAD"/>
    <n v="65"/>
    <s v="Suma"/>
    <n v="20"/>
    <n v="0"/>
    <n v="0"/>
    <n v="0"/>
    <n v="20"/>
    <n v="45"/>
    <n v="775822000"/>
    <n v="700"/>
    <n v="721"/>
    <n v="742"/>
    <m/>
  </r>
  <r>
    <n v="1"/>
    <x v="0"/>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604"/>
    <s v="Usaquén camina con tejido empresarial urbano y rural"/>
    <s v="Vincular 60 hogares y/o unidades productivas a procesos productivos y de comercialización en el sector rural."/>
    <s v="PRODUCTIVIDAD Y COMERCIALIZACIÓN"/>
    <n v="60"/>
    <s v="Suma"/>
    <n v="14"/>
    <n v="0"/>
    <n v="0"/>
    <n v="0"/>
    <n v="14"/>
    <n v="46"/>
    <n v="455737000"/>
    <n v="482"/>
    <n v="643"/>
    <n v="418"/>
    <m/>
  </r>
  <r>
    <n v="1"/>
    <x v="0"/>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604"/>
    <s v="Usaquén camina con tejido empresarial urbano y rural"/>
    <s v="Apoyar 270 Mipymes, emprendimientos y/o actores de la economia informal para el fortalecimiento del tejido empresarial local."/>
    <s v="TEJIDO EMPRESARIAL LOCAL"/>
    <n v="270"/>
    <s v="Suma"/>
    <n v="74"/>
    <n v="0"/>
    <n v="0"/>
    <n v="0"/>
    <n v="74"/>
    <n v="196"/>
    <n v="775822000"/>
    <n v="700"/>
    <n v="721"/>
    <n v="742"/>
    <m/>
  </r>
  <r>
    <n v="1"/>
    <x v="0"/>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80"/>
    <s v="Parques renovados, seguridad y bienestar para todos"/>
    <s v="Intervenir 20 Parques  de la red de proximidad con acciones de mejoramiento, mantenimiento y/o dotación. "/>
    <s v="INTERVENCIÓN"/>
    <n v="20"/>
    <s v="Suma"/>
    <n v="4"/>
    <n v="0"/>
    <n v="0"/>
    <n v="0"/>
    <n v="4"/>
    <n v="16"/>
    <n v="1720919000"/>
    <n v="2184"/>
    <n v="2184"/>
    <n v="1456"/>
    <m/>
  </r>
  <r>
    <n v="1"/>
    <x v="0"/>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52"/>
    <s v="Usaquén comprometida con el medio ambiente"/>
    <s v="Implementar 2 procesos comunitarios de educación ambiental que promueven la conservación de la biodiversidad y el agua"/>
    <s v="EDUCACIÓN AMBIENTAL"/>
    <n v="2"/>
    <s v="Suma"/>
    <n v="0"/>
    <n v="0"/>
    <n v="0"/>
    <n v="0"/>
    <n v="0"/>
    <n v="2"/>
    <n v="0"/>
    <n v="171"/>
    <n v="0"/>
    <n v="186"/>
    <m/>
  </r>
  <r>
    <n v="1"/>
    <x v="0"/>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52"/>
    <s v="Usaquén comprometida con el medio ambiente"/>
    <s v="Implementar 40 huertas urbanas "/>
    <s v="HUERTAS URBANAS"/>
    <n v="40"/>
    <s v="Suma"/>
    <n v="12"/>
    <n v="0"/>
    <n v="0"/>
    <n v="0"/>
    <n v="12"/>
    <n v="28"/>
    <n v="87575000"/>
    <n v="74"/>
    <n v="74"/>
    <n v="74"/>
    <m/>
  </r>
  <r>
    <n v="1"/>
    <x v="0"/>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52"/>
    <s v="Usaquén comprometida con el medio ambiente"/>
    <s v="Mantener 14000  m2 de jardinería "/>
    <s v="JARDINERÍA"/>
    <n v="14000"/>
    <s v="Suma"/>
    <n v="3546"/>
    <n v="0"/>
    <n v="0"/>
    <n v="0"/>
    <n v="3546"/>
    <n v="10454"/>
    <n v="303821000"/>
    <n v="343"/>
    <n v="343"/>
    <n v="257"/>
    <m/>
  </r>
  <r>
    <n v="1"/>
    <x v="0"/>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52"/>
    <s v="Usaquén comprometida con el medio ambiente"/>
    <s v="Mantener 9400 árboles en zona urbana"/>
    <s v="ARBOLADO"/>
    <n v="9400"/>
    <s v="Suma"/>
    <n v="2364"/>
    <n v="0"/>
    <n v="0"/>
    <n v="0"/>
    <n v="2364"/>
    <n v="7036"/>
    <n v="224292000"/>
    <n v="237"/>
    <n v="237"/>
    <n v="228"/>
    <m/>
  </r>
  <r>
    <n v="1"/>
    <x v="0"/>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52"/>
    <s v="Usaquén comprometida con el medio ambiente"/>
    <s v="Implementar 3 procesos comunitarios de educación ambiental que promueven la conservación de la biodiversidad y el agua"/>
    <s v="EDUCACIÓN AMBIENTAL"/>
    <n v="3"/>
    <s v="Suma"/>
    <n v="0"/>
    <n v="0"/>
    <n v="0"/>
    <n v="0"/>
    <n v="0"/>
    <n v="3"/>
    <n v="0"/>
    <n v="192"/>
    <n v="192"/>
    <n v="192"/>
    <m/>
  </r>
  <r>
    <n v="1"/>
    <x v="0"/>
    <s v="AMBIENTE/HÁBITAT"/>
    <n v="74"/>
    <s v="Número de árboles mantenidos en zona rural"/>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52"/>
    <s v="Usaquén comprometida con el medio ambiente"/>
    <s v="Mantener 9000 árboles en zona rural"/>
    <s v="ARBOLADO"/>
    <n v="9000"/>
    <s v="Suma"/>
    <n v="2000"/>
    <n v="0"/>
    <n v="0"/>
    <n v="0"/>
    <n v="2000"/>
    <n v="7000"/>
    <n v="189884000"/>
    <n v="190"/>
    <n v="190"/>
    <n v="293"/>
    <m/>
  </r>
  <r>
    <n v="1"/>
    <x v="0"/>
    <s v="AMBIENTE/HÁBITAT"/>
    <n v="75"/>
    <s v="Número de huertas rurales implementada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52"/>
    <s v="Usaquén comprometida con el medio ambiente"/>
    <s v="Implementar 40 huertas rurales "/>
    <s v="HUERTAS URBANAS"/>
    <n v="40"/>
    <s v="Suma"/>
    <n v="15"/>
    <n v="0"/>
    <n v="0"/>
    <n v="0"/>
    <n v="15"/>
    <n v="25"/>
    <n v="149605000"/>
    <n v="150"/>
    <n v="150"/>
    <n v="150"/>
    <m/>
  </r>
  <r>
    <n v="1"/>
    <x v="0"/>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652"/>
    <s v="Usaquén comprometida con el medio ambiente"/>
    <s v="Capacitar 2500 personas en separación en la fuente y reciclaje."/>
    <s v="SEPARACIÓN EN LA FUENTE"/>
    <n v="2500"/>
    <s v="Suma"/>
    <n v="591"/>
    <n v="0"/>
    <n v="0"/>
    <n v="0"/>
    <n v="591"/>
    <n v="1909"/>
    <n v="612184000"/>
    <n v="647"/>
    <n v="756"/>
    <n v="668"/>
    <m/>
  </r>
  <r>
    <n v="1"/>
    <x v="0"/>
    <s v="AMBIENTE/HÁBITAT"/>
    <n v="110"/>
    <s v="Número de predios rurales con buenas prácticas agropecuarias y ambientales que fortalezcan la protección a coberturas vegetales y recurso hídrico"/>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52"/>
    <s v="Usaquén comprometida con el medio ambiente"/>
    <s v="Apoyar 50 predios rurales con buenas prácticas agropecuarias y ambientales que fortalezcan la protección a coberturas vegetales y recurso hídrico"/>
    <s v="BUENAS PRÁCTICAS"/>
    <n v="50"/>
    <s v="Suma"/>
    <n v="10"/>
    <n v="0"/>
    <n v="0"/>
    <n v="0"/>
    <n v="10"/>
    <n v="40"/>
    <n v="166868000"/>
    <n v="167"/>
    <n v="167"/>
    <n v="334"/>
    <m/>
  </r>
  <r>
    <n v="1"/>
    <x v="0"/>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629"/>
    <s v="Usaquén preserva la vida"/>
    <s v="Intervenir 1 hectáreas de conectores ecosistémicos"/>
    <s v="CONECTORES ECOSISTÉMICOS"/>
    <n v="1"/>
    <s v="Suma"/>
    <n v="0"/>
    <n v="0"/>
    <n v="0"/>
    <n v="0"/>
    <n v="0"/>
    <n v="1"/>
    <n v="0"/>
    <n v="49"/>
    <n v="49"/>
    <n v="0"/>
    <m/>
  </r>
  <r>
    <n v="1"/>
    <x v="0"/>
    <s v="AMBIENTE"/>
    <n v="72"/>
    <s v="Número de hectáreas en proceso de restauración ecológica"/>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4"/>
    <n v="2629"/>
    <s v="Usaquén preserva la vida"/>
    <s v="Lograr 3 hectáreas en proceso de restauración ecológica"/>
    <s v="RESTAURACIÓN ECOLÓGICA"/>
    <n v="3"/>
    <s v="Suma"/>
    <n v="0"/>
    <n v="0"/>
    <n v="0"/>
    <n v="0"/>
    <n v="0"/>
    <n v="3"/>
    <n v="0"/>
    <n v="196"/>
    <n v="196"/>
    <n v="196"/>
    <m/>
  </r>
  <r>
    <n v="1"/>
    <x v="0"/>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639"/>
    <s v="Movilidad Incluyente para todos"/>
    <s v="Intervenir 8,08 Kilómetros-carril de malla vial urbana (local y/o intermedia) con acciones de construcción y/o conservación"/>
    <s v="INTERVENCIÓN MALLA VIAL LOCAL"/>
    <n v="808"/>
    <s v="Suma"/>
    <n v="2.65"/>
    <n v="0"/>
    <n v="0"/>
    <n v="0"/>
    <n v="2.65"/>
    <n v="805.35"/>
    <n v="15192265000"/>
    <n v="11811"/>
    <n v="10893"/>
    <n v="11467"/>
    <m/>
  </r>
  <r>
    <n v="1"/>
    <x v="0"/>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639"/>
    <s v="Movilidad Incluyente para todos"/>
    <s v="Intervenir 1,64 Kilómetros-carril de malla vial rural con acciones de construcción y/o conservación"/>
    <s v="INTERVENCIÓN MALLA VIAL RURAL"/>
    <n v="164"/>
    <s v="Suma"/>
    <n v="0.5"/>
    <n v="0"/>
    <n v="0"/>
    <n v="0"/>
    <n v="0.5"/>
    <n v="163.5"/>
    <n v="2714865000"/>
    <n v="2242"/>
    <n v="2078"/>
    <n v="2351"/>
    <m/>
  </r>
  <r>
    <n v="1"/>
    <x v="0"/>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41"/>
    <s v="Por Usaquén con apropiación social del conocimiento para la resiliencia climática"/>
    <s v="Realizar 4 acciones efectivas para el fortalecimiento de las capacidades locales en torno a la gestión del riesgo"/>
    <s v="GESTIÓN DEL RIESGO"/>
    <n v="4"/>
    <s v="Suma"/>
    <n v="1"/>
    <n v="0"/>
    <n v="0"/>
    <n v="0"/>
    <n v="1"/>
    <n v="3"/>
    <n v="201123000"/>
    <n v="201"/>
    <n v="201"/>
    <n v="201"/>
    <m/>
  </r>
  <r>
    <n v="1"/>
    <x v="0"/>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41"/>
    <s v="Por Usaquén con apropiación social del conocimiento para la resiliencia climática"/>
    <s v="Realizar 3 obras de mitigación y/u obras de mitigación existentes con mantenimiento"/>
    <s v="OBRAS DE MITIGACIÓN"/>
    <n v="3"/>
    <s v="Suma"/>
    <n v="1"/>
    <n v="0"/>
    <n v="0"/>
    <n v="0"/>
    <n v="1"/>
    <n v="2"/>
    <n v="1000000000"/>
    <n v="1165"/>
    <n v="1000"/>
    <n v="0"/>
    <m/>
  </r>
  <r>
    <n v="1"/>
    <x v="0"/>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6"/>
    <s v="Usaquén espacios de vida y crecimiento personal"/>
    <s v="Dotar y/o acondicionar 11 unidades operativas orientadas a la atención de la primera infancia (Jardines Infantiles, Casas de Pensamiento Intercultural, Modalidad Espacios Rurales, Crecemos en la Ruralidad, Creciendo Juntos, Centros Amar, Centros Forjar)"/>
    <s v="DOTACIÓN"/>
    <n v="11"/>
    <s v="Suma"/>
    <n v="4"/>
    <n v="0"/>
    <n v="0"/>
    <n v="0"/>
    <n v="4"/>
    <n v="7"/>
    <n v="118747000"/>
    <n v="107"/>
    <n v="110"/>
    <n v="114"/>
    <m/>
  </r>
  <r>
    <n v="1"/>
    <x v="0"/>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6"/>
    <s v="Usaquén espacios de vida y crecimiento personal"/>
    <s v="Dotar y/o acondicionar 1 unidad operativa de atención especializada (Centros Integrarte, Centros Crecer y Cadis) "/>
    <s v="DOTACIÓN"/>
    <n v="1"/>
    <s v="Suma"/>
    <n v="0"/>
    <n v="0"/>
    <n v="0"/>
    <n v="0"/>
    <n v="0"/>
    <n v="1"/>
    <n v="0"/>
    <n v="173"/>
    <n v="0"/>
    <n v="0"/>
    <m/>
  </r>
  <r>
    <n v="1"/>
    <x v="0"/>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6"/>
    <s v="Usaquén espacios de vida y crecimiento personal"/>
    <s v="Dotar y/o acondicionar 1 unidad operativa orientada a la atención de jóvenes (casas de la juventud, centros forjar)"/>
    <s v="DOTACIÓN"/>
    <n v="1"/>
    <s v="Suma"/>
    <n v="0"/>
    <n v="0"/>
    <n v="0"/>
    <n v="0"/>
    <n v="0"/>
    <n v="1"/>
    <n v="0"/>
    <n v="0"/>
    <n v="604"/>
    <n v="0"/>
    <m/>
  </r>
  <r>
    <n v="1"/>
    <x v="0"/>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6"/>
    <s v="Usaquén espacios de vida y crecimiento personal"/>
    <s v="Dotar y/o acondicionar 1 Centro de Desarrollo Comunitario  para la prestación de servicios sociales dirigidas al desarrollo de capacidades y generación de oportunidades"/>
    <s v="DOTACIÓN"/>
    <n v="1"/>
    <s v="Suma"/>
    <n v="0"/>
    <n v="0"/>
    <n v="0"/>
    <n v="0"/>
    <n v="0"/>
    <n v="1"/>
    <n v="0"/>
    <n v="978"/>
    <n v="0"/>
    <n v="0"/>
    <m/>
  </r>
  <r>
    <n v="1"/>
    <x v="0"/>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6"/>
    <s v="Usaquén espacios de vida y crecimiento personal"/>
    <s v="Dotar y/o acondicionar 1 unidad operativa orientada a la prestación de servicios a la persona mayor "/>
    <s v="DOTACIÓN"/>
    <n v="1"/>
    <s v="Suma"/>
    <n v="0"/>
    <n v="0"/>
    <n v="0"/>
    <n v="0"/>
    <n v="0"/>
    <n v="1"/>
    <n v="0"/>
    <n v="0"/>
    <n v="0"/>
    <n v="288"/>
    <m/>
  </r>
  <r>
    <n v="1"/>
    <x v="0"/>
    <s v="HÁBITAT"/>
    <n v="89"/>
    <s v="Viviendas de interés social rurales mejoradas "/>
    <s v="Hábitat sostenible e incluyente"/>
    <s v="Asignación del subsidio de mejoramiento de vivienda"/>
    <s v="Gestión Pública Local"/>
    <m/>
    <s v="Objetivo 4. Bogotá Ordena su Territorio y Avanza en su Acción Climática"/>
    <s v="Programa 31. Acceso equitativo de vivienda urbana y rural"/>
    <n v="29"/>
    <n v="2926"/>
    <s v="Usaquén rural, vivienda digna"/>
    <s v="Mejorar 50 viviendas de interés social rurales."/>
    <s v="MEJORAMIENTO DE VIVIENDA"/>
    <n v="50"/>
    <s v="Suma"/>
    <n v="29"/>
    <n v="0"/>
    <n v="0"/>
    <n v="0"/>
    <n v="29"/>
    <n v="21"/>
    <n v="1613913000"/>
    <n v="715"/>
    <n v="736"/>
    <n v="757"/>
    <m/>
  </r>
  <r>
    <n v="1"/>
    <x v="0"/>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662"/>
    <s v="Avanzando en el fortalecimiento local de Usaquén"/>
    <s v="Intervenir 1 sede administrativa local"/>
    <s v="INTERVENCIÓN"/>
    <n v="1"/>
    <s v="Suma"/>
    <n v="0.25"/>
    <n v="0"/>
    <n v="0"/>
    <n v="0"/>
    <n v="0.25"/>
    <n v="0.75"/>
    <n v="669688000"/>
    <n v="715"/>
    <n v="736"/>
    <n v="757"/>
    <m/>
  </r>
  <r>
    <n v="1"/>
    <x v="0"/>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662"/>
    <s v="Avanzando en el fortalecimiento local de Usaquén"/>
    <s v="Realizar 4 estrategias de fortalecimiento institucional (una por vigencia)."/>
    <s v="FORTALECIMIENTO INSTITUCIONAL"/>
    <n v="4"/>
    <s v="Suma"/>
    <n v="1"/>
    <n v="0"/>
    <n v="0"/>
    <n v="0"/>
    <n v="1"/>
    <n v="3"/>
    <n v="6315161000"/>
    <n v="6740"/>
    <n v="6937"/>
    <n v="7138"/>
    <m/>
  </r>
  <r>
    <n v="1"/>
    <x v="0"/>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662"/>
    <s v="Avanzando en el fortalecimiento local de Usaquén"/>
    <s v="Realizar 4 estrategias de inspección, vigilancia y control (una por vigencia)."/>
    <s v="IVC"/>
    <n v="4"/>
    <s v="Suma"/>
    <n v="1"/>
    <n v="0"/>
    <n v="0"/>
    <n v="0"/>
    <n v="1"/>
    <n v="3"/>
    <n v="3287015000"/>
    <n v="3287"/>
    <n v="3287"/>
    <n v="3287"/>
    <m/>
  </r>
  <r>
    <n v="1"/>
    <x v="0"/>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759"/>
    <s v="Usaquén una localidad inteligente y productiva"/>
    <s v="Operativizar 10 Centros de Acceso Comunitario en zonas rurales y/o apartadas y/o urbanas, con énfasis en Servicios TIC´s generados."/>
    <s v="CONECTIVIDAD"/>
    <n v="10"/>
    <s v="Suma"/>
    <n v="0"/>
    <n v="0"/>
    <n v="0"/>
    <n v="0"/>
    <n v="0"/>
    <n v="10"/>
    <n v="0"/>
    <n v="0"/>
    <n v="587"/>
    <n v="880"/>
    <m/>
  </r>
  <r>
    <n v="1"/>
    <x v="0"/>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759"/>
    <s v="Usaquén una localidad inteligente y productiva"/>
    <s v="Operativizar 10 Centros de Acceso Comunitario en zonas rurales y/o apartadas y/o urbanas, con énfasis en procesos de formación y desarrollo de competencias digitales."/>
    <s v="FORTALECIMIENTO DE CAPACIDADES"/>
    <n v="10"/>
    <s v="Suma"/>
    <n v="0"/>
    <n v="0"/>
    <n v="0"/>
    <n v="0"/>
    <n v="0"/>
    <n v="10"/>
    <n v="0"/>
    <n v="587"/>
    <n v="880"/>
    <n v="0"/>
    <m/>
  </r>
  <r>
    <n v="1"/>
    <x v="0"/>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561"/>
    <s v="USAQUÉN CAMINA HACIA LA DEMOCRACIA CERCANA Y LA PARTICIPACIÓN ACTIVA"/>
    <s v="Fortalecer 80 Organizaciones sociales e Instancias de participación ciudadana."/>
    <s v="FORTALECIMIENTO DE ORGANIZACIONES"/>
    <n v="80"/>
    <s v="Suma"/>
    <n v="14"/>
    <n v="0"/>
    <n v="0"/>
    <n v="0"/>
    <n v="14"/>
    <n v="66"/>
    <n v="443832000"/>
    <n v="469"/>
    <n v="782"/>
    <n v="876"/>
    <m/>
  </r>
  <r>
    <n v="1"/>
    <x v="0"/>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561"/>
    <s v="USAQUÉN CAMINA HACIA LA DEMOCRACIA CERCANA Y LA PARTICIPACIÓN ACTIVA"/>
    <s v="Capacitar 800 personas a través de procesos de formación para la participación de manera virtual y presencial."/>
    <s v="CAPACITACIÓN"/>
    <n v="800"/>
    <s v="Suma"/>
    <n v="177"/>
    <n v="0"/>
    <n v="0"/>
    <n v="0"/>
    <n v="177"/>
    <n v="623"/>
    <n v="535660000"/>
    <n v="755"/>
    <n v="906"/>
    <n v="302"/>
    <m/>
  </r>
  <r>
    <n v="1"/>
    <x v="0"/>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561"/>
    <s v="USAQUÉN CAMINA HACIA LA DEMOCRACIA CERCANA Y LA PARTICIPACIÓN ACTIVA"/>
    <s v="Fortalecer 75 organizaciones comunales."/>
    <s v="FORTALECIMIENTO COMUNAL"/>
    <n v="75"/>
    <s v="Suma"/>
    <n v="18"/>
    <n v="0"/>
    <n v="0"/>
    <n v="0"/>
    <n v="18"/>
    <n v="57"/>
    <n v="401813000"/>
    <n v="429"/>
    <n v="441"/>
    <n v="454"/>
    <m/>
  </r>
  <r>
    <n v="1"/>
    <x v="0"/>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561"/>
    <s v="USAQUÉN CAMINA HACIA LA DEMOCRACIA CERCANA Y LA PARTICIPACIÓN ACTIVA"/>
    <s v="Rehabilitar  20 salones comunales y/o casas de participación."/>
    <s v="REHABILITACIÓN"/>
    <n v="20"/>
    <s v="Suma"/>
    <n v="5"/>
    <n v="0"/>
    <n v="0"/>
    <n v="0"/>
    <n v="5"/>
    <n v="15"/>
    <n v="299290000"/>
    <n v="316"/>
    <n v="316"/>
    <n v="380"/>
    <m/>
  </r>
  <r>
    <n v="1"/>
    <x v="0"/>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561"/>
    <s v="USAQUÉN CAMINA HACIA LA DEMOCRACIA CERCANA Y LA PARTICIPACIÓN ACTIVA"/>
    <s v="Dotar 40 organizaciones comunales"/>
    <s v="DOTACIÓN"/>
    <n v="40"/>
    <s v="Suma"/>
    <n v="9"/>
    <n v="0"/>
    <n v="0"/>
    <n v="0"/>
    <n v="9"/>
    <n v="31"/>
    <n v="166246000"/>
    <n v="150"/>
    <n v="154"/>
    <n v="159"/>
    <m/>
  </r>
  <r>
    <n v="1"/>
    <x v="0"/>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561"/>
    <s v="USAQUÉN CAMINA HACIA LA DEMOCRACIA CERCANA Y LA PARTICIPACIÓN ACTIVA"/>
    <s v="Fortalecer 16 medios comunitarios y alternativos."/>
    <s v="MEDIOS COMUNITARIOS"/>
    <n v="16"/>
    <s v="Suma"/>
    <n v="2"/>
    <n v="0"/>
    <n v="0"/>
    <n v="0"/>
    <n v="2"/>
    <n v="14"/>
    <n v="170050000"/>
    <n v="360"/>
    <n v="360"/>
    <n v="288"/>
    <m/>
  </r>
  <r>
    <n v="1"/>
    <x v="0"/>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656"/>
    <s v="Usaquén transforma sus espacios y teje su cultura"/>
    <s v="Intervenir 3 equipamientos culturales con acciones de construcción, adecuación y/o dotación"/>
    <s v="INTERVENCIÓN"/>
    <n v="3"/>
    <s v="Suma"/>
    <n v="1"/>
    <n v="0"/>
    <n v="0"/>
    <n v="0"/>
    <n v="1"/>
    <n v="2"/>
    <n v="1129961000"/>
    <n v="479"/>
    <n v="493"/>
    <n v="0"/>
    <m/>
  </r>
  <r>
    <n v="1"/>
    <x v="0"/>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92"/>
    <s v="Usaquén camina de la mano con la población étnica"/>
    <s v="Concertar e implementar una (1) iniciativa de inversión local con los pueblos indígenas (aplica en todas las localidades con autoridades indígenas)"/>
    <s v="INICIATIVAS PUEBLO INDÍGENA"/>
    <n v="1"/>
    <s v="Suma"/>
    <n v="0.25"/>
    <n v="0"/>
    <n v="0"/>
    <n v="0"/>
    <n v="0.25"/>
    <n v="0.75"/>
    <n v="281269000"/>
    <n v="300"/>
    <n v="309"/>
    <n v="318"/>
    <m/>
  </r>
  <r>
    <n v="1"/>
    <x v="0"/>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92"/>
    <s v="Usaquén camina de la mano con la población étnica"/>
    <s v="Concertar e implementar una (1) iniciativa de inversión local con las comunidades negras, afrocolombianas y palenqueras (aplica en todas las localidades con autoridades NAP)"/>
    <s v="INICIATIVAS COMUNIDADES NEGRAS, AFROCOLOMBIANAS, PALENQUERAS"/>
    <n v="1"/>
    <s v="Suma"/>
    <n v="0.25"/>
    <n v="0"/>
    <n v="0"/>
    <n v="0"/>
    <n v="0.25"/>
    <n v="0.75"/>
    <n v="308056000"/>
    <n v="329"/>
    <n v="338"/>
    <n v="348"/>
    <m/>
  </r>
  <r>
    <n v="1"/>
    <x v="0"/>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92"/>
    <s v="Usaquén camina de la mano con la población étnica"/>
    <s v="Concertar e implementar una (1) iniciativa de inversión local con las comunidades raizales (aplica en todas las localidades con autoridades raizales)"/>
    <s v="INICIATIVAS RAIZALES"/>
    <n v="1"/>
    <s v="Suma"/>
    <n v="0.25"/>
    <n v="0"/>
    <n v="0"/>
    <n v="0"/>
    <n v="0.25"/>
    <n v="0.75"/>
    <n v="87059000"/>
    <n v="93"/>
    <n v="96"/>
    <n v="98"/>
    <m/>
  </r>
  <r>
    <n v="3"/>
    <x v="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83"/>
    <s v="Fortalecimiento Comunitario y Formación Ciudadana para la Seguridad y Convivencia Sostenible en Santa Fe."/>
    <s v="Fortalecer 60 organizaciones comunitarias a través de capacidades para promover acciones de corresponsabilidad en la gestión de la seguridad y la convivencia."/>
    <s v="FORTALECIMIENTO DE CAPACIDADES"/>
    <n v="60"/>
    <s v="Suma"/>
    <n v="60"/>
    <n v="0"/>
    <n v="0"/>
    <n v="0"/>
    <n v="60"/>
    <n v="0"/>
    <n v="429762000"/>
    <n v="352"/>
    <n v="362"/>
    <n v="373"/>
    <m/>
  </r>
  <r>
    <n v="3"/>
    <x v="1"/>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83"/>
    <s v="Fortalecimiento Comunitario y Formación Ciudadana para la Seguridad y Convivencia Sostenible en Santa Fe."/>
    <s v="Implementar 4 acciones formativas diferenciales para la promoción de la convivencia ciudadana"/>
    <s v="FORMACIÓN"/>
    <n v="4"/>
    <s v="Suma"/>
    <n v="4"/>
    <n v="0"/>
    <n v="0"/>
    <n v="0"/>
    <n v="4"/>
    <n v="0"/>
    <n v="280539000"/>
    <n v="235"/>
    <n v="241"/>
    <n v="249"/>
    <m/>
  </r>
  <r>
    <n v="3"/>
    <x v="1"/>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901"/>
    <s v="Santa Fe, desarrollo empresarial, productividad y empleo"/>
    <s v="Vincular 2400 personas en acciones para la prevención del feminicidio y la violencia contra la mujer."/>
    <s v="PREVENCIÓN"/>
    <n v="2400"/>
    <s v="Suma"/>
    <n v="2400"/>
    <n v="0"/>
    <n v="0"/>
    <n v="0"/>
    <n v="2400"/>
    <n v="0"/>
    <n v="901306000"/>
    <n v="747"/>
    <n v="768"/>
    <n v="791"/>
    <m/>
  </r>
  <r>
    <n v="3"/>
    <x v="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885"/>
    <s v="Santa Fe fortalece la Seguridad Pública y Desarticulación de Redes Criminales mediante Recursos Tecnológicos y Operativos"/>
    <s v="Suministrar 2 dotaciones a organismos de seguridad."/>
    <s v="DOTACIÓN"/>
    <n v="2"/>
    <s v="Suma"/>
    <n v="3"/>
    <n v="0"/>
    <n v="0"/>
    <n v="0"/>
    <n v="3"/>
    <n v="-1"/>
    <n v="895337000"/>
    <n v="0"/>
    <n v="1524"/>
    <n v="0"/>
    <m/>
  </r>
  <r>
    <n v="3"/>
    <x v="1"/>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882"/>
    <s v="Fortalecimiento de la Convivencia Escolar y Ciudadana a través de Enfoques Restaurativos en Santa Fe"/>
    <s v="Fortalecer 8 programas de abordaje de conflictividad escolar para la convivencia con enfoque restaurativo."/>
    <s v="CONFLICTIVIDAD ESCOLAR"/>
    <n v="8"/>
    <s v="Suma"/>
    <n v="8"/>
    <n v="0"/>
    <n v="0"/>
    <n v="0"/>
    <n v="8"/>
    <n v="0"/>
    <n v="250694000"/>
    <n v="209"/>
    <n v="215"/>
    <n v="221"/>
    <m/>
  </r>
  <r>
    <n v="3"/>
    <x v="1"/>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882"/>
    <s v="Fortalecimiento de la Convivencia Escolar y Ciudadana a través de Enfoques Restaurativos en Santa Fe"/>
    <s v="Beneficiar 750 ciudadanos con habilidades y capacidades para gestionar la convivencia constructivamente."/>
    <s v="GESTIÓN DE LA CONVIVENCIA"/>
    <n v="750"/>
    <s v="Suma"/>
    <n v="750"/>
    <n v="0"/>
    <n v="0"/>
    <n v="0"/>
    <n v="750"/>
    <n v="0"/>
    <n v="208912000"/>
    <n v="171"/>
    <n v="176"/>
    <n v="181"/>
    <m/>
  </r>
  <r>
    <n v="3"/>
    <x v="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899"/>
    <s v="Santa fe espacio público seguro e inclusivo"/>
    <s v="Intervenir 17000 metros cuadrados de elementos del sistema de espacio público peatonal con acciones de construcción y/o conservación."/>
    <s v="INTERVENCIÓN"/>
    <n v="17000"/>
    <s v="Suma"/>
    <n v="17000"/>
    <n v="0"/>
    <n v="0"/>
    <n v="0"/>
    <n v="17000"/>
    <n v="0"/>
    <n v="1038591000"/>
    <n v="883"/>
    <n v="908"/>
    <n v="935"/>
    <m/>
  </r>
  <r>
    <n v="3"/>
    <x v="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883"/>
    <s v="Santa Fe con espacio público seguro e inclusivo."/>
    <s v="Implementar 4 estrategias de seguridad y convivencia a través de gestores locales que permitan el uso y disfrute del espacio público."/>
    <s v="ESTRATEGIAS DE SEGURIDAD Y CONVIVENCIA"/>
    <n v="4"/>
    <s v="Suma"/>
    <n v="4"/>
    <n v="0"/>
    <n v="0"/>
    <n v="0"/>
    <n v="4"/>
    <n v="0"/>
    <n v="1850364000"/>
    <n v="1532"/>
    <n v="1577"/>
    <n v="1622"/>
    <m/>
  </r>
  <r>
    <n v="3"/>
    <x v="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902"/>
    <s v="Santa Fe Avanza caminando hacia el bienestar integral de sus habitantes."/>
    <s v="Beneficiar 800 jóvenes con transferencias condicionadas y  acompañamiento psicosocial para la promoción al acceso y permanencia a oportunidades de formación y empleabilidad."/>
    <s v="TRANSFERENCIAS MONETARIAS"/>
    <n v="800"/>
    <s v="Suma"/>
    <n v="800"/>
    <n v="0"/>
    <n v="0"/>
    <n v="0"/>
    <n v="800"/>
    <n v="0"/>
    <n v="1193783000"/>
    <n v="988"/>
    <n v="1017"/>
    <n v="1047"/>
    <m/>
  </r>
  <r>
    <n v="3"/>
    <x v="1"/>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902"/>
    <s v="Santa Fe Avanza caminando hacia el bienestar integral de sus habitantes."/>
    <s v="Atender 1264 personas con apoyos que contribuyan al ingreso mínimo garantizado."/>
    <s v="INGRESO MÍNIMO"/>
    <n v="1264"/>
    <s v="Suma"/>
    <n v="1264"/>
    <n v="0"/>
    <n v="0"/>
    <n v="0"/>
    <n v="1264"/>
    <n v="0"/>
    <n v="596891000"/>
    <n v="494"/>
    <n v="509"/>
    <n v="522"/>
    <m/>
  </r>
  <r>
    <n v="3"/>
    <x v="1"/>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902"/>
    <s v="Santa Fe Avanza caminando hacia el bienestar integral de sus habitantes."/>
    <s v="Beneficiar 2500 personas mayores con transferencias monetarias."/>
    <s v="APOYO ECONÓMICO PERSONA MAYOR"/>
    <n v="2500"/>
    <s v="Constante"/>
    <n v="2500"/>
    <n v="0"/>
    <n v="0"/>
    <n v="0"/>
    <n v="625"/>
    <n v="1875"/>
    <n v="6565806000"/>
    <n v="5436"/>
    <n v="5594"/>
    <n v="5756"/>
    <m/>
  </r>
  <r>
    <n v="3"/>
    <x v="1"/>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906"/>
    <s v="Santa Fe en Acción comedores Comunitarios y Seguridad Alimentaria"/>
    <s v="Habilitar 150 cupos para la atención de población en inseguridad alimentaria y nutricional del Distrito Capital, a través de comedores comunitarios."/>
    <s v="SEGURIDAD ALIMENTARIA"/>
    <n v="150"/>
    <s v="Suma"/>
    <n v="150"/>
    <n v="0"/>
    <n v="0"/>
    <n v="0"/>
    <n v="150"/>
    <n v="0"/>
    <n v="238757000"/>
    <n v="198"/>
    <n v="203"/>
    <n v="209"/>
    <m/>
  </r>
  <r>
    <n v="3"/>
    <x v="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920"/>
    <s v="Santa Fe, en pro de una salud pública integrada e integral"/>
    <s v="Vincular 500 personas con discapacidad, cuidadores y cuidadoras, en actividades complementarias en salud."/>
    <s v="ACCIONES COMPLEMENTARIAS "/>
    <n v="500"/>
    <s v="Suma"/>
    <n v="500"/>
    <n v="0"/>
    <n v="0"/>
    <n v="0"/>
    <n v="500"/>
    <n v="0"/>
    <n v="417824000"/>
    <n v="356"/>
    <n v="366"/>
    <n v="1433"/>
    <m/>
  </r>
  <r>
    <n v="3"/>
    <x v="1"/>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920"/>
    <s v="Santa Fe, en pro de una salud pública integrada e integral"/>
    <s v="Vincular 600 personas a las acciones desarrolladas desde los dispositivos de base comunitaria en respuesta al consumo de SPA."/>
    <s v="DISMINUCIÓN FACTORES DE RIESGO SPA"/>
    <n v="600"/>
    <s v="Suma"/>
    <n v="600"/>
    <n v="0"/>
    <n v="0"/>
    <n v="0"/>
    <n v="600"/>
    <n v="0"/>
    <n v="298446000"/>
    <n v="247"/>
    <n v="254"/>
    <n v="262"/>
    <m/>
  </r>
  <r>
    <n v="3"/>
    <x v="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920"/>
    <s v="Santa Fe, en pro de una salud pública integrada e integral"/>
    <s v="Beneficiar 800 personas con discapacidad a través de Dispositivos de Asistencia Personal - Ayudas Técnicas (no incluidas en los Planes de Beneficios)."/>
    <s v="DISPOSITIVOS DE ASISTENCIA PERSONAL"/>
    <n v="800"/>
    <s v="Suma"/>
    <n v="800"/>
    <n v="0"/>
    <n v="0"/>
    <n v="0"/>
    <n v="800"/>
    <n v="0"/>
    <n v="895337000"/>
    <n v="741"/>
    <n v="763"/>
    <n v="785"/>
    <m/>
  </r>
  <r>
    <n v="3"/>
    <x v="1"/>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920"/>
    <s v="Santa Fe, en pro de una salud pública integrada e integral"/>
    <s v="Vincular 1000  personas a las acciones y estrategias para promover la salud sexual y reproductiva consciente en los diferentes ciclos de vida."/>
    <s v="SALUD SEXUAL Y REPRODUCTIVA"/>
    <n v="1000"/>
    <s v="Suma"/>
    <n v="1000"/>
    <n v="0"/>
    <n v="0"/>
    <n v="0"/>
    <n v="1000"/>
    <n v="0"/>
    <n v="179067000"/>
    <n v="148"/>
    <n v="153"/>
    <n v="157"/>
    <m/>
  </r>
  <r>
    <n v="3"/>
    <x v="1"/>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920"/>
    <s v="Santa Fe, en pro de una salud pública integrada e integral"/>
    <s v="Beneficiar 800 personas  con acciones para la promoción y atención de la salud mental."/>
    <s v="SALUD MENTAL"/>
    <n v="800"/>
    <s v="Suma"/>
    <n v="800"/>
    <n v="0"/>
    <n v="0"/>
    <n v="0"/>
    <n v="800"/>
    <n v="0"/>
    <n v="871462000"/>
    <n v="720"/>
    <n v="741"/>
    <n v="762"/>
    <m/>
  </r>
  <r>
    <n v="3"/>
    <x v="1"/>
    <s v="SALUD"/>
    <n v="24"/>
    <s v="Número de focos intervenidos con acciones de control de plagas"/>
    <s v="Ciudad saludable y con bien-estar"/>
    <s v="Control y mitigación de plagas "/>
    <s v="Gestión Pública Local"/>
    <m/>
    <s v="Objetivo 2. Bogotá Confía en su Bien - Estar"/>
    <s v="Programa 10. Salud Pública Integrada e Integral "/>
    <n v="10"/>
    <n v="2920"/>
    <s v="Santa Fe, en pro de una salud pública integrada e integral"/>
    <s v="Intervenir 100 Focos Con Acciones De Control De Plagas."/>
    <s v="CONTROL Y MITIGACIÓN"/>
    <n v="100"/>
    <s v="Suma"/>
    <n v="100"/>
    <n v="0"/>
    <n v="0"/>
    <n v="0"/>
    <n v="100"/>
    <n v="0"/>
    <n v="119378000"/>
    <n v="99"/>
    <n v="102"/>
    <n v="105"/>
    <m/>
  </r>
  <r>
    <n v="3"/>
    <x v="1"/>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897"/>
    <s v="Santa Fe localidad innovadora, participativa y social"/>
    <s v="Desarrollar 2 acciones orientadas a la ciudadanía, en el marco de la estrategia Bogotaneidad."/>
    <s v="ESTRATEGIA BOGOTANEIDAD"/>
    <n v="2"/>
    <s v="Suma"/>
    <n v="2"/>
    <n v="0"/>
    <n v="0"/>
    <n v="0"/>
    <n v="2"/>
    <n v="0"/>
    <n v="59689000"/>
    <n v="0"/>
    <n v="103"/>
    <n v="0"/>
    <m/>
  </r>
  <r>
    <n v="3"/>
    <x v="1"/>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896"/>
    <s v="Mujeres de Santa Fe, Tejiendo futuro"/>
    <s v="Vincular 2000 personas en procesos para la prevención de violencias en el contexto familiar y/o violencia sexual.   "/>
    <s v="PREVENCIÓN"/>
    <n v="2000"/>
    <s v="Suma"/>
    <n v="2000"/>
    <n v="0"/>
    <n v="0"/>
    <n v="0"/>
    <n v="2000"/>
    <n v="0"/>
    <n v="578985000"/>
    <n v="478"/>
    <n v="492"/>
    <n v="506"/>
    <m/>
  </r>
  <r>
    <n v="3"/>
    <x v="1"/>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896"/>
    <s v="Mujeres de Santa Fe, Tejiendo futuro"/>
    <s v="Vincular 900 mujeres cuidadoras a estrategias de cuidado."/>
    <s v="ESTRATEGIAS DE CUIDADO"/>
    <n v="900"/>
    <s v="Suma"/>
    <n v="900"/>
    <n v="0"/>
    <n v="0"/>
    <n v="0"/>
    <n v="900"/>
    <n v="0"/>
    <n v="781928000"/>
    <n v="646"/>
    <n v="664"/>
    <n v="684"/>
    <m/>
  </r>
  <r>
    <n v="3"/>
    <x v="1"/>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896"/>
    <s v="Mujeres de Santa Fe, Tejiendo futuro"/>
    <s v="Vincular 1400 mujeres para el ejercicio de derechos y el fortalecimiento de su autonomía económica."/>
    <s v="FORTALECIMIENTO DE CAPACIDADES"/>
    <n v="1400"/>
    <s v="Suma"/>
    <n v="1400"/>
    <n v="0"/>
    <n v="0"/>
    <n v="0"/>
    <n v="1400"/>
    <n v="0"/>
    <n v="859524000"/>
    <n v="710"/>
    <n v="731"/>
    <n v="752"/>
    <m/>
  </r>
  <r>
    <n v="3"/>
    <x v="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911"/>
    <s v="Santa Fe Construyendo Caminos de Paz y Reconciliación"/>
    <s v="Realizar 4 procesos pedagógicos, artísticos, culturales, formativos o para el fortalecimiento de iniciativas ciudadanas para la apropiación social de la memoria, verdad, reparación integral a víctimas, paz y reconciliación."/>
    <s v="INICIATIVAS"/>
    <n v="4"/>
    <s v="Suma"/>
    <n v="4"/>
    <n v="0"/>
    <n v="0"/>
    <n v="0"/>
    <n v="4"/>
    <n v="0"/>
    <n v="346197000"/>
    <n v="286"/>
    <n v="294"/>
    <n v="302"/>
    <m/>
  </r>
  <r>
    <n v="3"/>
    <x v="1"/>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917"/>
    <s v="Fortaleciendo Los Campos Recreodeportivos en Santa Fe"/>
    <s v="Otorgar 60 estímulos de apoyo al sector artístico y cultural."/>
    <s v="ESTÍMULOS"/>
    <n v="60"/>
    <s v="Suma"/>
    <n v="60"/>
    <n v="0"/>
    <n v="0"/>
    <n v="0"/>
    <n v="60"/>
    <n v="0"/>
    <n v="417824000"/>
    <n v="346"/>
    <n v="356"/>
    <n v="366"/>
    <m/>
  </r>
  <r>
    <n v="3"/>
    <x v="1"/>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915"/>
    <s v="Santa Fe Camina con Cultura"/>
    <s v="Realizar 36 eventos de promoción, circulación y apropiación de actividades artísticas, culturales y patrimoniales."/>
    <s v="EVENTOS"/>
    <n v="36"/>
    <s v="Suma"/>
    <n v="36"/>
    <n v="0"/>
    <n v="0"/>
    <n v="0"/>
    <n v="36"/>
    <n v="0"/>
    <n v="1277348000"/>
    <n v="1058"/>
    <n v="1089"/>
    <n v="1120"/>
    <m/>
  </r>
  <r>
    <n v="3"/>
    <x v="1"/>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915"/>
    <s v="Santa Fe Camina con Cultura"/>
    <s v="Capacitar 2000 personas en los campos artísticos, interculturales, culturales y/o patrimoniales."/>
    <s v="CAPACITACIÓN"/>
    <n v="2000"/>
    <s v="Suma"/>
    <n v="2000"/>
    <n v="0"/>
    <n v="0"/>
    <n v="0"/>
    <n v="2000"/>
    <n v="0"/>
    <n v="1044560000"/>
    <n v="865"/>
    <n v="891"/>
    <n v="917"/>
    <m/>
  </r>
  <r>
    <n v="3"/>
    <x v="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917"/>
    <s v="Fortaleciendo Los Campos Recreodeportivos en Santa Fe"/>
    <s v="Beneficiar 28 colectivos u organizaciones recreo deportivas  inscritas en el Banco que implementan iniciativas de carácter barrial con apoyos economicos"/>
    <s v="BANCO DE INICIATIVAS"/>
    <n v="28"/>
    <s v="Suma"/>
    <n v="28"/>
    <n v="0"/>
    <n v="0"/>
    <n v="0"/>
    <n v="28"/>
    <n v="0"/>
    <n v="185036000"/>
    <n v="153"/>
    <n v="158"/>
    <n v="162"/>
    <m/>
  </r>
  <r>
    <n v="3"/>
    <x v="1"/>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917"/>
    <s v="Fortaleciendo Los Campos Recreodeportivos en Santa Fe"/>
    <s v="Beneficiar  8000 personas en actividades recreo-deportivas comunitarias."/>
    <s v="ACTIVIDADES RECREODEPORTIVAS"/>
    <n v="8000"/>
    <s v="Suma"/>
    <n v="8000"/>
    <n v="0"/>
    <n v="0"/>
    <n v="0"/>
    <n v="8000"/>
    <n v="0"/>
    <n v="1163938000"/>
    <n v="964"/>
    <n v="992"/>
    <n v="1020"/>
    <m/>
  </r>
  <r>
    <n v="3"/>
    <x v="1"/>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917"/>
    <s v="Fortaleciendo Los Campos Recreodeportivos en Santa Fe"/>
    <s v="Capacitar 2150 personas en los campos deportivos o recreativos."/>
    <s v="CAPACITACIÓN"/>
    <n v="2150"/>
    <s v="Suma"/>
    <n v="2150"/>
    <n v="0"/>
    <n v="0"/>
    <n v="0"/>
    <n v="2150"/>
    <n v="0"/>
    <n v="716270000"/>
    <n v="593"/>
    <n v="610"/>
    <n v="628"/>
    <m/>
  </r>
  <r>
    <n v="3"/>
    <x v="1"/>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917"/>
    <s v="Fortaleciendo Los Campos Recreodeportivos en Santa Fe"/>
    <s v="Beneficiar 2150 Personas con la entrega de dotaciones deportivas."/>
    <s v="DOTACIÓN"/>
    <n v="2150"/>
    <s v="Suma"/>
    <n v="2150"/>
    <n v="0"/>
    <n v="0"/>
    <n v="0"/>
    <n v="2150"/>
    <n v="0"/>
    <n v="256663000"/>
    <n v="212"/>
    <n v="219"/>
    <n v="225"/>
    <m/>
  </r>
  <r>
    <n v="3"/>
    <x v="1"/>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888"/>
    <s v="Santa Fe Protectora de los Animales"/>
    <s v="Vincular 1500 personas en acciones educativas en temas de protección y bienestar animal"/>
    <s v="ACCIONES PEDAGÓGICAS"/>
    <n v="1500"/>
    <s v="Suma"/>
    <n v="1500"/>
    <n v="0"/>
    <n v="0"/>
    <n v="0"/>
    <n v="1500"/>
    <n v="0"/>
    <n v="131316000"/>
    <n v="108"/>
    <n v="111"/>
    <n v="114"/>
    <m/>
  </r>
  <r>
    <n v="3"/>
    <x v="1"/>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888"/>
    <s v="Santa Fe Protectora de los Animales"/>
    <s v="Atender 15000 animales en los programas de brigadas médicas, urgencias veterinarias y adopciones"/>
    <s v="BIENESTAR ANIMAL"/>
    <n v="15000"/>
    <s v="Suma"/>
    <n v="15000"/>
    <n v="0"/>
    <n v="0"/>
    <n v="0"/>
    <n v="15000"/>
    <n v="0"/>
    <n v="567047000"/>
    <n v="468"/>
    <n v="481"/>
    <n v="496"/>
    <m/>
  </r>
  <r>
    <n v="3"/>
    <x v="1"/>
    <s v="AMBIENTE"/>
    <n v="45"/>
    <s v="Número de animales esterilizados"/>
    <s v="Cuidado de la vida"/>
    <s v="Protección y bienestar animal"/>
    <s v="Presupuestos Participativos"/>
    <m/>
    <s v="Objetivo 2. Bogotá Confía en su Bien - Estar"/>
    <s v="Programa 15. Bogotá protege todas las formas de vida"/>
    <n v="16"/>
    <n v="2888"/>
    <s v="Santa Fe Protectora de los Animales"/>
    <s v="Esterilizar 4000 perros y gatos incluyendo los que está en condición de vulnerabilidad"/>
    <s v="ESTERILIZACIÓN"/>
    <n v="4000"/>
    <s v="Suma"/>
    <n v="400"/>
    <n v="0"/>
    <n v="0"/>
    <n v="0"/>
    <n v="400"/>
    <n v="3600"/>
    <n v="173099000"/>
    <n v="144"/>
    <n v="148"/>
    <n v="152"/>
    <m/>
  </r>
  <r>
    <n v="3"/>
    <x v="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925"/>
    <s v="Educación Integral para Santa Fe"/>
    <s v="Dotar 8 sedes educativas urbanas y rurales con recursos pedagógicos y/o tecnológicos"/>
    <s v="DOTACIÓN"/>
    <n v="8"/>
    <s v="Suma"/>
    <n v="8"/>
    <n v="0"/>
    <n v="0"/>
    <n v="0"/>
    <n v="8"/>
    <n v="0"/>
    <n v="895337000"/>
    <n v="741"/>
    <n v="763"/>
    <n v="785"/>
    <m/>
  </r>
  <r>
    <n v="3"/>
    <x v="1"/>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925"/>
    <s v="Educación Integral para Santa Fe"/>
    <s v="Beneficiar 190 estudiantes con apoyo de sostenimiento para la permanencia en la educación pos-media (niveles de formación técnico profesional, tecnólogo, profesional universitario y educación para el trabajo y desarrollo humano)."/>
    <s v="SOSTENIMIENTO"/>
    <n v="190"/>
    <s v="Suma"/>
    <n v="190"/>
    <n v="0"/>
    <n v="0"/>
    <n v="0"/>
    <n v="190"/>
    <n v="0"/>
    <n v="895337000"/>
    <n v="741"/>
    <n v="763"/>
    <n v="785"/>
    <m/>
  </r>
  <r>
    <n v="3"/>
    <x v="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925"/>
    <s v="Educación Integral para Santa Fe"/>
    <s v="Beneficiar 200 estudiantes en programas de educación pos-media (niveles de formación técnico profesional, tecnólogo, profesional universitario y educación para el trabajo y desarrollo humano)."/>
    <s v="APOYO EDUCACIÓN POSMEDIA"/>
    <n v="200"/>
    <s v="Suma"/>
    <n v="200"/>
    <n v="0"/>
    <n v="0"/>
    <n v="0"/>
    <n v="200"/>
    <n v="0"/>
    <n v="3581349000"/>
    <n v="2965"/>
    <n v="3051"/>
    <n v="3140"/>
    <m/>
  </r>
  <r>
    <n v="3"/>
    <x v="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923"/>
    <s v="Santa Fe Productiva"/>
    <s v="Realizar 4 acciones para fortalecer las capacidades y/o habilidades, técnicas y blandas de las personas de la localidad, con el fin de mejorar el acceso a oportunidades de empleo."/>
    <s v="FORTALECIMIENTO DE CAPACIDADES"/>
    <n v="4"/>
    <s v="Suma"/>
    <n v="4"/>
    <n v="0"/>
    <n v="0"/>
    <n v="0"/>
    <n v="4"/>
    <n v="0"/>
    <n v="871462000"/>
    <n v="720"/>
    <n v="741"/>
    <n v="762"/>
    <m/>
  </r>
  <r>
    <n v="3"/>
    <x v="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923"/>
    <s v="Santa Fe Productiva"/>
    <s v="Apoyar 100 Mipymes y/o emprendimientos orientados al fortalecimiento de las capacidades locales para la gestión y el desarrollo turístico"/>
    <s v="DESARROLLO TURÍSTICO"/>
    <n v="100"/>
    <s v="Suma"/>
    <n v="100"/>
    <n v="0"/>
    <n v="0"/>
    <n v="0"/>
    <n v="100"/>
    <n v="0"/>
    <n v="698363000"/>
    <n v="577"/>
    <n v="593"/>
    <n v="611"/>
    <m/>
  </r>
  <r>
    <n v="3"/>
    <x v="1"/>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907"/>
    <s v="Santa Fe un ecosistema cultural y creativo sostenible"/>
    <s v="Financiar 48 proyectos del sector cultural y creativo."/>
    <s v="SOSTENIBILIDAD"/>
    <n v="48"/>
    <s v="Suma"/>
    <n v="48"/>
    <n v="0"/>
    <n v="0"/>
    <n v="0"/>
    <n v="48"/>
    <n v="0"/>
    <n v="578985000"/>
    <n v="478"/>
    <n v="492"/>
    <n v="506"/>
    <m/>
  </r>
  <r>
    <n v="3"/>
    <x v="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890"/>
    <s v="Desarrollo económico en Santa Fe"/>
    <s v="Vincular 60 hogares y/o unidades productivas a procesos productivos y de comercialización en el sector rural."/>
    <s v="PRODUCTIVIDAD Y COMERCIALIZACIÓN"/>
    <n v="60"/>
    <s v="Suma"/>
    <n v="60"/>
    <n v="0"/>
    <n v="0"/>
    <n v="0"/>
    <n v="60"/>
    <n v="0"/>
    <n v="334259000"/>
    <n v="276"/>
    <n v="284"/>
    <n v="292"/>
    <m/>
  </r>
  <r>
    <n v="3"/>
    <x v="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890"/>
    <s v="Desarrollo económico en Santa Fe"/>
    <s v="Apoyar 200 Mipymes, emprendimientos y/o actores de la economía informal para el fortalecimiento del tejido empresarial local."/>
    <s v="TEJIDO EMPRESARIAL LOCAL"/>
    <n v="200"/>
    <s v="Suma"/>
    <n v="200"/>
    <n v="0"/>
    <n v="0"/>
    <n v="0"/>
    <n v="200"/>
    <n v="0"/>
    <n v="453638000"/>
    <n v="375"/>
    <n v="385"/>
    <n v="397"/>
    <m/>
  </r>
  <r>
    <n v="3"/>
    <x v="1"/>
    <s v="HÁBITAT"/>
    <n v="59"/>
    <s v="Predios legalizados y/o con titulación gestionados"/>
    <s v="Hábitat sostenible e incluyente"/>
    <s v="Legalización y titulación de predios"/>
    <s v="Gestión Pública Local"/>
    <m/>
    <s v="Objetivo 4. Bogotá Ordena su Territorio y Avanza en su Acción Climática"/>
    <s v="Programa 23: Ordenamiento territorial sostenible, equilibrado y participativo"/>
    <n v="21"/>
    <n v="2892"/>
    <s v="Santa Fe &quot;Propietaria&quot;"/>
    <s v="Gestionar la titulación o legalización de 100 predios."/>
    <s v="TITULACIÓN Y LEGALIZACIÓN"/>
    <n v="100"/>
    <s v="Suma"/>
    <n v="100"/>
    <n v="0"/>
    <n v="0"/>
    <n v="0"/>
    <n v="100"/>
    <n v="0"/>
    <n v="149223000"/>
    <n v="124"/>
    <n v="127"/>
    <n v="131"/>
    <m/>
  </r>
  <r>
    <n v="3"/>
    <x v="1"/>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908"/>
    <s v="DESARROLLO URBANO Y RURAL EN SANTA FE"/>
    <s v="Construir 600 m2 de Parques de la red de proximidad (la construcción incluye su dotación)."/>
    <s v="CONSTRUCCIÓN"/>
    <n v="600"/>
    <s v="Suma"/>
    <n v="600"/>
    <n v="0"/>
    <n v="0"/>
    <n v="0"/>
    <n v="600"/>
    <n v="0"/>
    <n v="447669000"/>
    <n v="371"/>
    <n v="382"/>
    <n v="392"/>
    <m/>
  </r>
  <r>
    <n v="3"/>
    <x v="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908"/>
    <s v="DESARROLLO URBANO Y RURAL EN SANTA FE"/>
    <s v="Intervenir 10 Parques  de la red de proximidad con acciones de mejoramiento, mantenimiento y/o dotación."/>
    <s v="INTERVENCIÓN"/>
    <n v="10"/>
    <s v="Suma"/>
    <n v="10"/>
    <n v="0"/>
    <n v="0"/>
    <n v="0"/>
    <n v="10"/>
    <n v="0"/>
    <n v="674487000"/>
    <n v="556"/>
    <n v="573"/>
    <n v="589"/>
    <m/>
  </r>
  <r>
    <n v="3"/>
    <x v="1"/>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Implementar 10 huertas urbanas."/>
    <s v="HUERTAS URBANAS"/>
    <n v="10"/>
    <s v="Suma"/>
    <n v="10"/>
    <n v="0"/>
    <n v="0"/>
    <n v="0"/>
    <n v="10"/>
    <n v="0"/>
    <n v="23876000"/>
    <n v="21"/>
    <n v="22"/>
    <n v="22"/>
    <m/>
  </r>
  <r>
    <n v="3"/>
    <x v="1"/>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Mantener 4500 m2 de jardinería."/>
    <s v="JARDINERÍA"/>
    <n v="4500"/>
    <s v="Suma"/>
    <n v="4500"/>
    <n v="0"/>
    <n v="0"/>
    <n v="0"/>
    <n v="4500"/>
    <n v="0"/>
    <n v="47751000"/>
    <n v="42"/>
    <n v="43"/>
    <n v="45"/>
    <m/>
  </r>
  <r>
    <n v="3"/>
    <x v="1"/>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Mantener 4500 árboles en zona urbana."/>
    <s v="ARBOLADO"/>
    <n v="4500"/>
    <s v="Suma"/>
    <n v="4500"/>
    <n v="0"/>
    <n v="0"/>
    <n v="0"/>
    <n v="4500"/>
    <n v="0"/>
    <n v="179067000"/>
    <n v="147"/>
    <n v="151"/>
    <n v="156"/>
    <m/>
  </r>
  <r>
    <n v="3"/>
    <x v="1"/>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Implementar 4 procesos comunitarios de educación ambiental que promueven la conservación de la biodiversidad y el agua."/>
    <s v="EDUCACIÓN AMBIENTAL"/>
    <n v="4"/>
    <s v="Suma"/>
    <n v="4"/>
    <n v="0"/>
    <n v="0"/>
    <n v="0"/>
    <n v="4"/>
    <n v="0"/>
    <n v="179067000"/>
    <n v="148"/>
    <n v="153"/>
    <n v="156"/>
    <m/>
  </r>
  <r>
    <n v="3"/>
    <x v="1"/>
    <s v="AMBIENTE/HÁBITAT"/>
    <n v="75"/>
    <s v="Número de huertas rurales implementada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Implementar 40 huertas rurales."/>
    <s v="HUERTAS URBANAS"/>
    <n v="40"/>
    <s v="Suma"/>
    <n v="40"/>
    <n v="0"/>
    <n v="0"/>
    <n v="0"/>
    <n v="40"/>
    <n v="0"/>
    <n v="268601000"/>
    <n v="222"/>
    <n v="229"/>
    <n v="236"/>
    <m/>
  </r>
  <r>
    <n v="3"/>
    <x v="1"/>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Capacitar 3000 personas en separación en la fuente y reciclaje."/>
    <s v="SEPARACIÓN EN LA FUENTE"/>
    <n v="3000"/>
    <s v="Suma"/>
    <n v="3000"/>
    <n v="0"/>
    <n v="0"/>
    <n v="0"/>
    <n v="3000"/>
    <n v="0"/>
    <n v="692394000"/>
    <n v="572"/>
    <n v="588"/>
    <n v="606"/>
    <m/>
  </r>
  <r>
    <n v="3"/>
    <x v="1"/>
    <s v="AMBIENTE/HÁBITAT"/>
    <n v="110"/>
    <s v="Número de predios rurales con buenas prácticas agropecuarias y ambientales que fortalezcan la protección a coberturas vegetales y recurso hídrico"/>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13"/>
    <s v="Santa fe, hace frente a los efectos del cambio climático y la reducción de la vulnerabilidad."/>
    <s v="Apoyar 40 predios rurales con buenas prácticas agropecuarias y ambientales que fortalezcan la protección a coberturas vegetales y recurso hídrico."/>
    <s v="BUENAS PRÁCTICAS"/>
    <n v="40"/>
    <s v="Suma"/>
    <n v="40"/>
    <n v="0"/>
    <n v="0"/>
    <n v="0"/>
    <n v="40"/>
    <n v="0"/>
    <n v="447669000"/>
    <n v="371"/>
    <n v="381"/>
    <n v="393"/>
    <m/>
  </r>
  <r>
    <n v="3"/>
    <x v="1"/>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86"/>
    <s v="RESTAURACIÓN ECOLÓGICA EN SANTA FE"/>
    <s v="Lograr 5 hectáreas en proceso de restauración ecológica."/>
    <s v="RESTAURACIÓN ECOLÓGICA"/>
    <n v="5"/>
    <s v="Suma"/>
    <n v="5"/>
    <n v="0"/>
    <n v="0"/>
    <n v="0"/>
    <n v="5"/>
    <n v="0"/>
    <n v="250694000"/>
    <n v="210"/>
    <n v="216"/>
    <n v="222"/>
    <m/>
  </r>
  <r>
    <n v="3"/>
    <x v="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904"/>
    <s v="Movilidad Sostenible para Santa Fe"/>
    <s v="Intervenir 7.5 Kilómetros-carril de malla vial urbana (local y/o intermedia) con acciones de construcción y/o conservación"/>
    <s v="INTERVENCIÓN MALLA VIAL LOCAL"/>
    <n v="7.5"/>
    <s v="Suma"/>
    <n v="7.5"/>
    <n v="0"/>
    <n v="0"/>
    <n v="0"/>
    <n v="7.5"/>
    <n v="0"/>
    <n v="7855092000"/>
    <n v="6503"/>
    <n v="6692"/>
    <n v="6887"/>
    <m/>
  </r>
  <r>
    <n v="3"/>
    <x v="1"/>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904"/>
    <s v="Movilidad Sostenible para Santa Fe"/>
    <s v="Intervenir 1.5 Kilómetros-carril de malla vial rural con acciones de construcción y/o conservación"/>
    <s v="INTERVENCIÓN MALLA VIAL RURAL"/>
    <n v="1.5"/>
    <s v="Suma"/>
    <n v="1.5"/>
    <n v="0"/>
    <n v="0"/>
    <n v="0"/>
    <n v="1.5"/>
    <n v="0"/>
    <n v="501389000"/>
    <n v="415"/>
    <n v="427"/>
    <n v="440"/>
    <m/>
  </r>
  <r>
    <n v="3"/>
    <x v="1"/>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889"/>
    <s v="Santa Fe eficiente en la atención de emergencias."/>
    <s v="Realizar 2 obras de mitigación y/u obras de mitigación existentes con mantenimiento"/>
    <s v="OBRAS DE MITIGACIÓN"/>
    <n v="2"/>
    <s v="Suma"/>
    <n v="2"/>
    <n v="0"/>
    <n v="0"/>
    <n v="0"/>
    <n v="2"/>
    <n v="0"/>
    <n v="805803000"/>
    <n v="667"/>
    <n v="687"/>
    <n v="707"/>
    <m/>
  </r>
  <r>
    <n v="3"/>
    <x v="1"/>
    <s v="HÁBITAT"/>
    <n v="80"/>
    <s v="Número de acueductos veredales asistidos o intervenidos técnica u organizacionalmente."/>
    <s v="Hábitat sostenible e incluyente"/>
    <s v="Acueductos veredales y saneamiento básico."/>
    <s v="Presupuestos Participativos"/>
    <m/>
    <s v="Objetivo 4. Bogotá Ordena su Territorio y Avanza en su Acción Climática"/>
    <s v="Programa 29. Servicios públicos inclusivos y sostenibles."/>
    <n v="27"/>
    <n v="2893"/>
    <s v="Acueductos Veredales de Santa Fe"/>
    <s v="Fortalecer 1 acueducto veredal con asistencia, intervenir técnica u organizativa."/>
    <s v="ACUEDUCTOS VEREDALES"/>
    <n v="1"/>
    <s v="Suma"/>
    <n v="1"/>
    <n v="0"/>
    <n v="0"/>
    <n v="0"/>
    <n v="1"/>
    <n v="0"/>
    <n v="322321000"/>
    <n v="267"/>
    <n v="274"/>
    <n v="282"/>
    <m/>
  </r>
  <r>
    <n v="3"/>
    <x v="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03"/>
    <s v="Santa Fe Crece: Transformando Espacios para la Educación y el Bienestar"/>
    <s v="Dotar y/o acondicionar 10 unidades operativas orientadas a la atención de la primera infancia (Jardines Infantiles, Casas de Pensamiento Intercultural, Modalidad Espacios Rurales, Crecemos en la Ruralidad, Creciendo Juntos, Centros Amar, Centros Forjar)."/>
    <s v="DOTACIÓN"/>
    <n v="10"/>
    <s v="Suma"/>
    <n v="10"/>
    <n v="0"/>
    <n v="0"/>
    <n v="0"/>
    <n v="10"/>
    <n v="0"/>
    <n v="191602000"/>
    <n v="160"/>
    <n v="164"/>
    <n v="169"/>
    <m/>
  </r>
  <r>
    <n v="3"/>
    <x v="1"/>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03"/>
    <s v="Santa Fe Crece: Transformando Espacios para la Educación y el Bienestar"/>
    <s v="Dotar y/o acondicionar 1 unidades operativas de atención especializada (Centros Integrarte, Centros Crecer y Cadis). "/>
    <s v="DOTACIÓN"/>
    <n v="1"/>
    <s v="Suma"/>
    <n v="1"/>
    <n v="0"/>
    <n v="0"/>
    <n v="0"/>
    <n v="1"/>
    <n v="0"/>
    <n v="97293000"/>
    <n v="80"/>
    <n v="82"/>
    <n v="85"/>
    <m/>
  </r>
  <r>
    <n v="3"/>
    <x v="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03"/>
    <s v="Santa Fe Crece: Transformando Espacios para la Educación y el Bienestar"/>
    <s v="Dotar y/o acondicionar 1 unidades operativas orientadas a la atención de jóvenes (casas de la juventud, centros forjar)."/>
    <s v="DOTACIÓN"/>
    <n v="1"/>
    <s v="Suma"/>
    <n v="1"/>
    <n v="0"/>
    <n v="0"/>
    <n v="0"/>
    <n v="1"/>
    <n v="0"/>
    <n v="97293000"/>
    <n v="80"/>
    <n v="82"/>
    <n v="85"/>
    <m/>
  </r>
  <r>
    <n v="3"/>
    <x v="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03"/>
    <s v="Santa Fe Crece: Transformando Espacios para la Educación y el Bienestar"/>
    <s v="Dotar y/o acondicionar 1 Centros de Desarrollo Comunitarios  para la prestación de servicios sociales dirigidas al desarrollo de capacidades y generación de oportunidades."/>
    <s v="DOTACIÓN"/>
    <n v="1"/>
    <s v="Suma"/>
    <n v="1"/>
    <n v="0"/>
    <n v="0"/>
    <n v="0"/>
    <n v="1"/>
    <n v="0"/>
    <n v="97293000"/>
    <n v="80"/>
    <n v="82"/>
    <n v="85"/>
    <m/>
  </r>
  <r>
    <n v="3"/>
    <x v="1"/>
    <s v="GOBIERNO"/>
    <n v="91"/>
    <s v="Sedes administrativas locales construidas."/>
    <s v="Gobierno confiable"/>
    <s v="Infraestructura local"/>
    <s v="Gestión Pública Local"/>
    <s v="Gobierno confiable (15%)"/>
    <s v="Objetivo 5. Bogotá Confía en su Gobierno"/>
    <s v="Programa 33. Fortalecimiento institucional para un Gobierno confiable"/>
    <n v="30"/>
    <n v="2930"/>
    <s v="Fortalecimiento de la gestión pública local en Santa Fe"/>
    <s v="Construir 1 sede administrativa local"/>
    <s v="CONSTRUCCIÓN"/>
    <n v="1"/>
    <s v="Suma"/>
    <n v="1"/>
    <n v="0"/>
    <n v="0"/>
    <n v="0"/>
    <n v="1"/>
    <n v="0"/>
    <n v="5969000"/>
    <n v="0"/>
    <n v="0"/>
    <n v="20"/>
    <m/>
  </r>
  <r>
    <n v="3"/>
    <x v="1"/>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930"/>
    <s v="Fortalecimiento de la gestión pública local en Santa Fe"/>
    <s v="Realizar 4 estrategias de fortalecimiento institucional (una por vigencia)."/>
    <s v="FORTALECIMIENTO INSTITUCIONAL"/>
    <n v="4"/>
    <s v="Suma"/>
    <n v="4"/>
    <n v="0"/>
    <n v="0"/>
    <n v="0"/>
    <n v="4"/>
    <n v="0"/>
    <n v="7037352000"/>
    <n v="5826"/>
    <n v="5996"/>
    <n v="6170"/>
    <m/>
  </r>
  <r>
    <n v="3"/>
    <x v="1"/>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930"/>
    <s v="Fortalecimiento de la gestión pública local en Santa Fe"/>
    <s v="Realizar 4 estrategias de inspección, vigilancia y control (una por vigencia)."/>
    <s v="IVC"/>
    <n v="4"/>
    <s v="Suma"/>
    <n v="4"/>
    <n v="0"/>
    <n v="0"/>
    <n v="0"/>
    <n v="4"/>
    <n v="0"/>
    <n v="1193783000"/>
    <n v="988"/>
    <n v="1017"/>
    <n v="1048"/>
    <m/>
  </r>
  <r>
    <n v="3"/>
    <x v="1"/>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891"/>
    <s v="Conectando Territorios en Santa Fe, Servicios y Formación Digital para el Desarrollo"/>
    <s v="Operativizar 30 Centros de Acceso Comunitario en zonas rurales y/o apartadas y/o urbanas, con énfasis en Servicios TIC´s generados."/>
    <s v="CONECTIVIDAD"/>
    <n v="30"/>
    <s v="Suma"/>
    <n v="30"/>
    <n v="0"/>
    <n v="0"/>
    <n v="0"/>
    <n v="30"/>
    <n v="0"/>
    <n v="620767000"/>
    <n v="514"/>
    <n v="530"/>
    <n v="544"/>
    <m/>
  </r>
  <r>
    <n v="3"/>
    <x v="1"/>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891"/>
    <s v="Conectando Territorios en Santa Fe, Servicios y Formación Digital para el Desarrollo"/>
    <s v="Operativizar 30 Centros de Acceso Comunitario en zonas rurales y/o apartadas y/o urbanas, con énfasis en procesos de formación y desarrollo de competencias digitales."/>
    <s v="FORTALECIMIENTO DE CAPACIDADES"/>
    <n v="30"/>
    <s v="Suma"/>
    <n v="30"/>
    <n v="0"/>
    <n v="0"/>
    <n v="0"/>
    <n v="30"/>
    <n v="0"/>
    <n v="208912000"/>
    <n v="171"/>
    <n v="176"/>
    <n v="181"/>
    <m/>
  </r>
  <r>
    <n v="3"/>
    <x v="1"/>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927"/>
    <s v="Santa Fe mas participativa e incluyente"/>
    <s v="Fortalecer 120 Organizaciones sociales e Instancias de participación ciudadana."/>
    <s v="FORTALECIMIENTO DE ORGANIZACIONES"/>
    <n v="120"/>
    <s v="Suma"/>
    <n v="120"/>
    <n v="0"/>
    <n v="0"/>
    <n v="0"/>
    <n v="120"/>
    <n v="0"/>
    <n v="728208000"/>
    <n v="601"/>
    <n v="619"/>
    <n v="638"/>
    <m/>
  </r>
  <r>
    <n v="3"/>
    <x v="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927"/>
    <s v="Santa Fe mas participativa e incluyente"/>
    <s v="Capacitar 2000 personas a través de procesos de formación para la participación de manera virtual y presencial."/>
    <s v="CAPACITACIÓN"/>
    <n v="2000"/>
    <s v="Suma"/>
    <n v="2000"/>
    <n v="0"/>
    <n v="0"/>
    <n v="0"/>
    <n v="2000"/>
    <n v="0"/>
    <n v="650612000"/>
    <n v="537"/>
    <n v="553"/>
    <n v="569"/>
    <m/>
  </r>
  <r>
    <n v="3"/>
    <x v="1"/>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927"/>
    <s v="Santa Fe mas participativa e incluyente"/>
    <s v="Fortalecer 31 organizaciones comunales."/>
    <s v="FORTALECIMIENTO COMUNAL"/>
    <n v="31"/>
    <s v="Suma"/>
    <n v="31"/>
    <n v="0"/>
    <n v="0"/>
    <n v="0"/>
    <n v="31"/>
    <n v="0"/>
    <n v="238757000"/>
    <n v="198"/>
    <n v="203"/>
    <n v="209"/>
    <m/>
  </r>
  <r>
    <n v="3"/>
    <x v="1"/>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927"/>
    <s v="Santa Fe mas participativa e incluyente"/>
    <s v="Rehabilitar 8 salones comunales y/o casas de participación."/>
    <s v="REHABILITACIÓN"/>
    <n v="8"/>
    <s v="Suma"/>
    <n v="8"/>
    <n v="0"/>
    <n v="0"/>
    <n v="0"/>
    <n v="8"/>
    <n v="0"/>
    <n v="525265000"/>
    <n v="434"/>
    <n v="446"/>
    <n v="459"/>
    <m/>
  </r>
  <r>
    <n v="3"/>
    <x v="1"/>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927"/>
    <s v="Santa Fe mas participativa e incluyente"/>
    <s v="Fortalecer 40 medios comunitarios y alternativos."/>
    <s v="MEDIOS COMUNITARIOS"/>
    <n v="40"/>
    <s v="Suma"/>
    <n v="40"/>
    <n v="0"/>
    <n v="0"/>
    <n v="0"/>
    <n v="40"/>
    <n v="0"/>
    <n v="358135000"/>
    <n v="296"/>
    <n v="304"/>
    <n v="313"/>
    <m/>
  </r>
  <r>
    <n v="3"/>
    <x v="1"/>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909"/>
    <s v="DOTAR SEDES CULTURALES EN SANTA FE"/>
    <s v="Intervenir 12 equipamientos culturales con acciones de construcción, adecuación y/o dotación"/>
    <s v="INTERVENCIÓN"/>
    <n v="12"/>
    <s v="Suma"/>
    <n v="12"/>
    <n v="0"/>
    <n v="0"/>
    <n v="0"/>
    <n v="12"/>
    <n v="0"/>
    <n v="274570000"/>
    <n v="226"/>
    <n v="233"/>
    <n v="240"/>
    <m/>
  </r>
  <r>
    <n v="3"/>
    <x v="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922"/>
    <s v="Santa Fe construye localidad con las comunidades Negras, Afrocolombianas, Raizales, Palenqueras, y los Pueblos Indígenas."/>
    <s v="Concertar e implementar 4 iniciativas de inversión local con los pueblos indígenas."/>
    <s v="INICIATIVAS PUEBLO INDÍGENA"/>
    <n v="4"/>
    <s v="Suma"/>
    <n v="4"/>
    <n v="0"/>
    <n v="0"/>
    <n v="0"/>
    <n v="4"/>
    <n v="0"/>
    <n v="208912000"/>
    <n v="173"/>
    <n v="178"/>
    <n v="184"/>
    <m/>
  </r>
  <r>
    <n v="3"/>
    <x v="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922"/>
    <s v="Santa Fe construye localidad con las comunidades Negras, Afrocolombianas, Raizales, Palenqueras, y los Pueblos Indígenas."/>
    <s v="Concertar e implementar 4 iniciativas de inversión local con las comunidades negras, afrocolombianas y palenqueras."/>
    <s v="INICIATIVAS COMUNIDADES NEGRAS, AFROCOLOMBIANAS, PALENQUERAS"/>
    <n v="4"/>
    <s v="Suma"/>
    <n v="4"/>
    <n v="0"/>
    <n v="0"/>
    <n v="0"/>
    <n v="4"/>
    <n v="0"/>
    <n v="208912000"/>
    <n v="173"/>
    <n v="178"/>
    <n v="184"/>
    <m/>
  </r>
  <r>
    <n v="5"/>
    <x v="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64"/>
    <s v="Usme Avanza por la Seguridad y la Convivencia"/>
    <s v="Fortalecer 200 organizaciones comunitarias a través de capacidades para promover acciones de corresponsabilidad en la gestión de la seguridad y la convivencia. "/>
    <s v="FORTALECIMIENTO DE CAPACIDADES"/>
    <n v="200"/>
    <s v="Suma"/>
    <n v="50"/>
    <n v="0"/>
    <n v="0"/>
    <n v="0"/>
    <n v="50"/>
    <n v="150"/>
    <n v="335823000"/>
    <n v="314"/>
    <n v="323"/>
    <n v="333"/>
    <m/>
  </r>
  <r>
    <n v="5"/>
    <x v="2"/>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64"/>
    <s v="Usme Avanza por la Seguridad y la Convivencia"/>
    <s v="Implementar 4 acciones formativas diferenciales para la promoción de la convivencia ciudadana."/>
    <s v="FORMACIÓN"/>
    <n v="4"/>
    <s v="Suma"/>
    <n v="1"/>
    <n v="0"/>
    <n v="0"/>
    <n v="0"/>
    <n v="1"/>
    <n v="3"/>
    <n v="335823000"/>
    <n v="314"/>
    <n v="323"/>
    <n v="333"/>
    <m/>
  </r>
  <r>
    <n v="5"/>
    <x v="2"/>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64"/>
    <s v="Usme Avanza por la Seguridad y la Convivencia"/>
    <s v="Implementar 4 iniciativas de convivencia con participación de la ciudadanía."/>
    <s v="INICIATIVAS"/>
    <n v="4"/>
    <s v="Suma"/>
    <n v="1"/>
    <n v="0"/>
    <n v="0"/>
    <n v="0"/>
    <n v="1"/>
    <n v="3"/>
    <n v="335823000"/>
    <n v="314"/>
    <n v="323"/>
    <n v="333"/>
    <m/>
  </r>
  <r>
    <n v="5"/>
    <x v="2"/>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384"/>
    <s v="Mujeres Usmeñas Caminan Seguras "/>
    <s v="Vincular 2000 personas en acciones para la prevención del feminicidio y la violencia contra la mujer."/>
    <s v="PREVENCIÓN"/>
    <n v="2000"/>
    <s v="Suma"/>
    <n v="500"/>
    <n v="0"/>
    <n v="0"/>
    <n v="0"/>
    <n v="500"/>
    <n v="1500"/>
    <n v="1925470000"/>
    <n v="1801"/>
    <n v="1853"/>
    <n v="1907"/>
    <m/>
  </r>
  <r>
    <n v="5"/>
    <x v="2"/>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396"/>
    <s v="Usme Promueve la Seguridad y el Acceso a la Justicia"/>
    <s v="Suministrar 4 dotaciones a organismos de seguridad."/>
    <s v="DOTACIÓN"/>
    <n v="4"/>
    <s v="Suma"/>
    <n v="1"/>
    <n v="0"/>
    <n v="0"/>
    <n v="0"/>
    <n v="1"/>
    <n v="3"/>
    <n v="864408000"/>
    <n v="808"/>
    <n v="832"/>
    <n v="856"/>
    <m/>
  </r>
  <r>
    <n v="5"/>
    <x v="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396"/>
    <s v="Usme Promueve la Seguridad y el Acceso a la Justicia"/>
    <s v="Intervenir 4 equipamientos de seguridad y acceso a la justicia con acciones de fortalecimiento, operación, adecuación y/o dotación."/>
    <s v="INTERVENCIÓN"/>
    <n v="4"/>
    <s v="Suma"/>
    <n v="1"/>
    <n v="0"/>
    <n v="0"/>
    <n v="0"/>
    <n v="1"/>
    <n v="3"/>
    <n v="864408000"/>
    <n v="808"/>
    <n v="832"/>
    <n v="856"/>
    <m/>
  </r>
  <r>
    <n v="5"/>
    <x v="2"/>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413"/>
    <s v="Usme Referente de Justicia Local y Convivencia Restaurativa"/>
    <s v="Fortalecer 20 programas de abordaje de conflictividad escolar para la convivencia con enfoque restaurativo."/>
    <s v="CONFLICTIVIDAD ESCOLAR"/>
    <n v="20"/>
    <s v="Suma"/>
    <n v="5"/>
    <n v="0"/>
    <n v="0"/>
    <n v="0"/>
    <n v="5"/>
    <n v="15"/>
    <n v="160595000"/>
    <n v="150"/>
    <n v="155"/>
    <n v="159"/>
    <m/>
  </r>
  <r>
    <n v="5"/>
    <x v="2"/>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413"/>
    <s v="Usme Referente de Justicia Local y Convivencia Restaurativa"/>
    <s v="Fortalecer 400 actores comunitarios con herramientas y capacidades para la implementación de un enfoque restaurativo para la justicia y la convivencia."/>
    <s v="FORTALECIMIENTO DE CAPACIDADES"/>
    <n v="400"/>
    <s v="Suma"/>
    <n v="100"/>
    <n v="0"/>
    <n v="0"/>
    <n v="0"/>
    <n v="100"/>
    <n v="300"/>
    <n v="160595000"/>
    <n v="150"/>
    <n v="155"/>
    <n v="159"/>
    <m/>
  </r>
  <r>
    <n v="5"/>
    <x v="2"/>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413"/>
    <s v="Usme Referente de Justicia Local y Convivencia Restaurativa"/>
    <s v="Implementar 4 proyectos de justicia local para la resolución efectiva de conflictividades de manera integral en el sistema de justicia."/>
    <s v="RESOLUCIÓN DE CONFLICTIVIDADES"/>
    <n v="4"/>
    <s v="Suma"/>
    <n v="1"/>
    <n v="0"/>
    <n v="0"/>
    <n v="0"/>
    <n v="1"/>
    <n v="3"/>
    <n v="160595000"/>
    <n v="150"/>
    <n v="155"/>
    <n v="159"/>
    <m/>
  </r>
  <r>
    <n v="5"/>
    <x v="2"/>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413"/>
    <s v="Usme Referente de Justicia Local y Convivencia Restaurativa"/>
    <s v="Beneficiar 400 ciudadanos con habilidades y capacidades para gestionar la convivencia constructivamente."/>
    <s v="GESTIÓN DE LA CONVIVENCIA"/>
    <n v="400"/>
    <s v="Suma"/>
    <n v="100"/>
    <n v="0"/>
    <n v="0"/>
    <n v="0"/>
    <n v="100"/>
    <n v="300"/>
    <n v="160595000"/>
    <n v="150"/>
    <n v="155"/>
    <n v="159"/>
    <m/>
  </r>
  <r>
    <n v="5"/>
    <x v="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413"/>
    <s v="Usme Referente de Justicia Local y Convivencia Restaurativa"/>
    <s v="Implementar 4 proyectos comunitarios en la localidad, para la apropiación del Código Nacional de Seguridad y Convivencia Ciudadana."/>
    <s v="CÓDIGO NACIONAL DE SEGURIDAD Y CONVIVENCIA"/>
    <n v="4"/>
    <s v="Suma"/>
    <n v="1"/>
    <n v="0"/>
    <n v="0"/>
    <n v="0"/>
    <n v="1"/>
    <n v="3"/>
    <n v="160595000"/>
    <n v="150"/>
    <n v="155"/>
    <n v="159"/>
    <m/>
  </r>
  <r>
    <n v="5"/>
    <x v="2"/>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413"/>
    <s v="Usme Referente de Justicia Local y Convivencia Restaurativa"/>
    <s v="Implementar 4 acciones pedagógicas para la gestión de conflictividades y prevención de violencias."/>
    <s v="ACCIONES PEDAGÓGICAS"/>
    <n v="4"/>
    <s v="Suma"/>
    <n v="1"/>
    <n v="0"/>
    <n v="0"/>
    <n v="0"/>
    <n v="1"/>
    <n v="3"/>
    <n v="160595000"/>
    <n v="150"/>
    <n v="155"/>
    <n v="159"/>
    <m/>
  </r>
  <r>
    <n v="5"/>
    <x v="2"/>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413"/>
    <s v="Usme Referente de Justicia Local y Convivencia Restaurativa"/>
    <s v="Ejecutar 4 programas comunitarios con enfoque restaurativo para el cuidado del espacio público y del medio ambiente."/>
    <s v="ACCIONES DE CUIDADO"/>
    <n v="4"/>
    <s v="Suma"/>
    <n v="1"/>
    <n v="0"/>
    <n v="0"/>
    <n v="0"/>
    <n v="1"/>
    <n v="3"/>
    <n v="160595000"/>
    <n v="150"/>
    <n v="155"/>
    <n v="159"/>
    <m/>
  </r>
  <r>
    <n v="5"/>
    <x v="2"/>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418"/>
    <s v="Espacios Públicos Accesibles y Seguros en Usme"/>
    <s v="Realizar 8 acuerdos para la organización, la recuperación, el cuidado, el embellecimiento, la sostenibilidad, el mejoramiento y el aprovechamiento económico del espacio público."/>
    <s v="ACUERDOS "/>
    <n v="8"/>
    <s v="Suma"/>
    <n v="2"/>
    <n v="0"/>
    <n v="0"/>
    <n v="0"/>
    <n v="2"/>
    <n v="6"/>
    <n v="1795809000"/>
    <n v="1679"/>
    <n v="1729"/>
    <n v="1779"/>
    <m/>
  </r>
  <r>
    <n v="5"/>
    <x v="2"/>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421"/>
    <s v="Espacios Públicos Seguros para la Gente"/>
    <s v="Intervenir 4000 metros cuadrados de elementos del sistema de espacio público peatonal con acciones de construcción y/o conservación."/>
    <s v="INTERVENCIÓN"/>
    <n v="4000"/>
    <s v="Suma"/>
    <n v="1000"/>
    <n v="0"/>
    <n v="0"/>
    <n v="0"/>
    <n v="1000"/>
    <n v="3000"/>
    <n v="2009750000"/>
    <n v="1880"/>
    <n v="1934"/>
    <n v="1991"/>
    <m/>
  </r>
  <r>
    <n v="5"/>
    <x v="2"/>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422"/>
    <s v="Usme  Fortalece la Cultura Ciudadana en Pro de la Seguridad"/>
    <s v="Implementar 4 estrategias de seguridad y convivencia a través de gestores locales que permitan el uso y disfrute del espacio público."/>
    <s v="ESTRATEGIAS DE SEGURIDAD Y CONVIVENCIA"/>
    <n v="4"/>
    <s v="Suma"/>
    <n v="1"/>
    <n v="0"/>
    <n v="0"/>
    <n v="0"/>
    <n v="1"/>
    <n v="3"/>
    <n v="864408000"/>
    <n v="808"/>
    <n v="832"/>
    <n v="856"/>
    <m/>
  </r>
  <r>
    <n v="5"/>
    <x v="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426"/>
    <s v="Usme Aporta al Bien - Estar "/>
    <s v="Beneficiar 1.000 jóvenes con transferencias condicionadas y acompañamiento psicosocial para la promoción al acceso y permanencia a oportunidades de formación y empleabilidad."/>
    <s v="TRANSFERENCIAS MONETARIAS"/>
    <n v="1000"/>
    <s v="Suma"/>
    <n v="1000"/>
    <n v="0"/>
    <n v="0"/>
    <n v="0"/>
    <n v="1000"/>
    <n v="0"/>
    <n v="1944919000"/>
    <n v="1819"/>
    <n v="1872"/>
    <n v="1927"/>
    <m/>
  </r>
  <r>
    <n v="5"/>
    <x v="2"/>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426"/>
    <s v="Usme Aporta al Bien - Estar "/>
    <s v="Atender 4.000 personas con apoyos que contribuyan al ingreso mínimo garantizado."/>
    <s v="INGRESO MÍNIMO"/>
    <n v="4000"/>
    <s v="Suma"/>
    <n v="4000"/>
    <n v="0"/>
    <n v="0"/>
    <n v="0"/>
    <n v="4000"/>
    <n v="0"/>
    <n v="2463564000"/>
    <n v="2304"/>
    <n v="2371"/>
    <n v="2440"/>
    <m/>
  </r>
  <r>
    <n v="5"/>
    <x v="2"/>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426"/>
    <s v="Usme Aporta al Bien - Estar "/>
    <s v="Beneficiar 4.661 personas mayores con transferencias monetarias."/>
    <s v="APOYO ECONÓMICO PERSONA MAYOR"/>
    <n v="4661"/>
    <s v="Constante"/>
    <n v="4661"/>
    <n v="0"/>
    <n v="0"/>
    <n v="0"/>
    <n v="1165.25"/>
    <n v="3495.75"/>
    <n v="10372902000"/>
    <n v="9701"/>
    <n v="9984"/>
    <n v="10276"/>
    <m/>
  </r>
  <r>
    <n v="5"/>
    <x v="2"/>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427"/>
    <s v="Usme Construye Seguridad Almentaria y Nutricional"/>
    <s v="Habilitar 600 cupos para la atención de población en inseguridad alimentaria y nutricional del Distrito Capital, a través de comedores comunitarios."/>
    <s v="SEGURIDAD ALIMENTARIA"/>
    <n v="600"/>
    <s v="Suma"/>
    <n v="600"/>
    <n v="0"/>
    <n v="0"/>
    <n v="0"/>
    <n v="600"/>
    <n v="0"/>
    <n v="777968000"/>
    <n v="728"/>
    <n v="749"/>
    <n v="771"/>
    <m/>
  </r>
  <r>
    <n v="5"/>
    <x v="2"/>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429"/>
    <s v="Usme Fortalece la Salud y el Bien - Estar Ciudadano "/>
    <s v="Vincular 1.000 personas con discapacidad, cuidadores y cuidadoras, en actividades complementarias en salud."/>
    <s v="ACCIONES COMPLEMENTARIAS "/>
    <n v="1000"/>
    <s v="Suma"/>
    <n v="250"/>
    <n v="0"/>
    <n v="0"/>
    <n v="0"/>
    <n v="250"/>
    <n v="750"/>
    <n v="1037290000"/>
    <n v="970"/>
    <n v="998"/>
    <n v="1028"/>
    <m/>
  </r>
  <r>
    <n v="5"/>
    <x v="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429"/>
    <s v="Usme Fortalece la Salud y el Bien - Estar Ciudadano "/>
    <s v="Vincular 2.000 personas a las acciones desarrolladas desde los dispositivos de base comunitaria en respuesta al consumo de SPA."/>
    <s v="DISMINUCIÓN FACTORES DE RIESGO SPA"/>
    <n v="2000"/>
    <s v="Suma"/>
    <n v="500"/>
    <n v="0"/>
    <n v="0"/>
    <n v="0"/>
    <n v="500"/>
    <n v="1500"/>
    <n v="388984000"/>
    <n v="364"/>
    <n v="374"/>
    <n v="385"/>
    <m/>
  </r>
  <r>
    <n v="5"/>
    <x v="2"/>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429"/>
    <s v="Usme Fortalece la Salud y el Bien - Estar Ciudadano "/>
    <s v="Beneficiar 1.500 personas con discapacidad a través de Dispositivos de Asistencia Personal - Ayudas Técnicas (no incluidas en los Planes de Beneficios)."/>
    <s v="DISPOSITIVOS DE ASISTENCIA PERSONAL"/>
    <n v="1500"/>
    <s v="Suma"/>
    <n v="375"/>
    <n v="0"/>
    <n v="0"/>
    <n v="0"/>
    <n v="375"/>
    <n v="1125"/>
    <n v="2074580000"/>
    <n v="1940"/>
    <n v="1997"/>
    <n v="2055"/>
    <m/>
  </r>
  <r>
    <n v="5"/>
    <x v="2"/>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429"/>
    <s v="Usme Fortalece la Salud y el Bien - Estar Ciudadano "/>
    <s v="Vincular 1.600 personas a las acciones y estrategias para promover la salud sexual y reproductiva consciente en los diferentes ciclos de vida."/>
    <s v="SALUD SEXUAL Y REPRODUCTIVA"/>
    <n v="1600"/>
    <s v="Suma"/>
    <n v="400"/>
    <n v="0"/>
    <n v="0"/>
    <n v="0"/>
    <n v="400"/>
    <n v="1200"/>
    <n v="388984000"/>
    <n v="364"/>
    <n v="374"/>
    <n v="385"/>
    <m/>
  </r>
  <r>
    <n v="5"/>
    <x v="2"/>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429"/>
    <s v="Usme Fortalece la Salud y el Bien - Estar Ciudadano "/>
    <s v="Beneficiar 1.200 personas con acciones para la promoción y atención de la salud mental."/>
    <s v="SALUD MENTAL"/>
    <n v="1200"/>
    <s v="Suma"/>
    <n v="300"/>
    <n v="0"/>
    <n v="0"/>
    <n v="0"/>
    <n v="300"/>
    <n v="900"/>
    <n v="1860639000"/>
    <n v="1740"/>
    <n v="1791"/>
    <n v="1843"/>
    <m/>
  </r>
  <r>
    <n v="5"/>
    <x v="2"/>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434"/>
    <s v="Usme Innova y teje identidad colectiva "/>
    <s v="Desarrollar 4 acciones orientadas a la ciudadanía, en el marco de la estrategia &quot;Bogotaneidad”."/>
    <s v="ESTRATEGIA BOGOTANEIDAD"/>
    <n v="4"/>
    <s v="Suma"/>
    <n v="4"/>
    <n v="0"/>
    <n v="0"/>
    <n v="0"/>
    <n v="4"/>
    <n v="0"/>
    <n v="324153000"/>
    <n v="303"/>
    <n v="312"/>
    <n v="321"/>
    <m/>
  </r>
  <r>
    <n v="5"/>
    <x v="2"/>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434"/>
    <s v="Usme Innova y teje identidad colectiva "/>
    <s v="Fortalecer 1 unidad de innovación pública y social a nivel local."/>
    <s v="INNOVACIÓN PÚBLICA"/>
    <n v="1"/>
    <s v="Suma"/>
    <n v="1"/>
    <n v="0"/>
    <n v="0"/>
    <n v="0"/>
    <n v="1"/>
    <n v="0"/>
    <n v="324153000"/>
    <n v="303"/>
    <n v="312"/>
    <n v="321"/>
    <m/>
  </r>
  <r>
    <n v="5"/>
    <x v="2"/>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438"/>
    <s v="Usme Territorio de Garantías para el Ejercicios de sus Derechos "/>
    <s v="Vincular 1.800 personas en procesos para la prevención de violencias en el contexto familiar y/o violencia sexual. "/>
    <s v="PREVENCIÓN"/>
    <n v="1800"/>
    <s v="Suma"/>
    <n v="450"/>
    <n v="0"/>
    <n v="0"/>
    <n v="0"/>
    <n v="450"/>
    <n v="1350"/>
    <n v="1240858000"/>
    <n v="1160"/>
    <n v="1194"/>
    <n v="1229"/>
    <m/>
  </r>
  <r>
    <n v="5"/>
    <x v="2"/>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438"/>
    <s v="Usme Territorio de Garantías para el Ejercicios de sus Derechos "/>
    <s v="Vincular 2.000 mujeres y hombres cuidadores a estrategias de cuidado."/>
    <s v="ESTRATEGIAS DE CUIDADO"/>
    <n v="2000"/>
    <s v="Suma"/>
    <n v="500"/>
    <n v="0"/>
    <n v="0"/>
    <n v="0"/>
    <n v="500"/>
    <n v="1500"/>
    <n v="1679113000"/>
    <n v="1570"/>
    <n v="1616"/>
    <n v="1663"/>
    <m/>
  </r>
  <r>
    <n v="5"/>
    <x v="2"/>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438"/>
    <s v="Usme Territorio de Garantías para el Ejercicios de sus Derechos "/>
    <s v="Vincular 2.000 mujeres para el ejercicio de derechos y el fortalecimiento de su autonomía económica."/>
    <s v="FORTALECIMIENTO DE CAPACIDADES"/>
    <n v="2000"/>
    <s v="Suma"/>
    <n v="500"/>
    <n v="0"/>
    <n v="0"/>
    <n v="0"/>
    <n v="500"/>
    <n v="1500"/>
    <n v="1666147000"/>
    <n v="1558"/>
    <n v="1604"/>
    <n v="1651"/>
    <m/>
  </r>
  <r>
    <n v="5"/>
    <x v="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43"/>
    <s v="Usme Garante de Memoria, Paz y Reconciliación"/>
    <s v="Realizar 8 procesos pedagógicos, artísticos, culturales, formativos o para el fortalecimiento de iniciativas ciudadanas para la apropiación social de la memoria, verdad, reparación integral a víctimas, paz y reconciliación."/>
    <s v="INICIATIVAS"/>
    <n v="8"/>
    <s v="Suma"/>
    <n v="2"/>
    <n v="0"/>
    <n v="0"/>
    <n v="0"/>
    <n v="2"/>
    <n v="6"/>
    <n v="275746000"/>
    <n v="258"/>
    <n v="265"/>
    <n v="273"/>
    <m/>
  </r>
  <r>
    <n v="5"/>
    <x v="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43"/>
    <s v="Usme Garante de Memoria, Paz y Reconciliación"/>
    <s v="Realizar 8 acciones de construcción de paz que contribuyan al tejido social, la integración local, la sostenibilidad económica y/o desarrollo territorial para la reconciliación."/>
    <s v="ACCIONES DE CONSTRUCCIÓN DE PAZ"/>
    <n v="8"/>
    <s v="Suma"/>
    <n v="2"/>
    <n v="0"/>
    <n v="0"/>
    <n v="0"/>
    <n v="2"/>
    <n v="6"/>
    <n v="275746000"/>
    <n v="258"/>
    <n v="265"/>
    <n v="273"/>
    <m/>
  </r>
  <r>
    <n v="5"/>
    <x v="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43"/>
    <s v="Usme Garante de Memoria, Paz y Reconciliación"/>
    <s v="Realizar 8 procesos de fortalecimiento de habilidades y capacidades de la población víctima del conflicto armado o excombatientes para promover su participación en los diferentes escenarios."/>
    <s v="FORTALECIMIENTO DE CAPACIDADES"/>
    <n v="8"/>
    <s v="Suma"/>
    <n v="2"/>
    <n v="0"/>
    <n v="0"/>
    <n v="0"/>
    <n v="2"/>
    <n v="6"/>
    <n v="275746000"/>
    <n v="258"/>
    <n v="265"/>
    <n v="273"/>
    <m/>
  </r>
  <r>
    <n v="5"/>
    <x v="2"/>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93"/>
    <s v="Usme Territorio  Patrimonial y Cultural"/>
    <s v="Otorgar 50 estímulos de apoyo al sector artístico y cultural."/>
    <s v="ESTÍMULOS"/>
    <n v="50"/>
    <s v="Suma"/>
    <n v="12"/>
    <n v="0"/>
    <n v="0"/>
    <n v="0"/>
    <n v="12"/>
    <n v="38"/>
    <n v="432204000"/>
    <n v="404"/>
    <n v="416"/>
    <n v="428"/>
    <m/>
  </r>
  <r>
    <n v="5"/>
    <x v="2"/>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93"/>
    <s v="Usme Territorio  Patrimonial y Cultural"/>
    <s v="Realizar 80 eventos de promoción, circulación y apropiación de actividades artísticas, culturales y patrimoniales."/>
    <s v="EVENTOS"/>
    <n v="80"/>
    <s v="Suma"/>
    <n v="20"/>
    <n v="0"/>
    <n v="0"/>
    <n v="0"/>
    <n v="20"/>
    <n v="60"/>
    <n v="1296613000"/>
    <n v="1213"/>
    <n v="1248"/>
    <n v="1284"/>
    <m/>
  </r>
  <r>
    <n v="5"/>
    <x v="2"/>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93"/>
    <s v="Usme Territorio  Patrimonial y Cultural"/>
    <s v="Capacitar 4.000 personas en los campos artísticos, interculturales, culturales y/o patrimoniales."/>
    <s v="CAPACITACIÓN"/>
    <n v="4000"/>
    <s v="Suma"/>
    <n v="1000"/>
    <n v="0"/>
    <n v="0"/>
    <n v="0"/>
    <n v="1000"/>
    <n v="3000"/>
    <n v="1426274000"/>
    <n v="1334"/>
    <n v="1373"/>
    <n v="1413"/>
    <m/>
  </r>
  <r>
    <n v="5"/>
    <x v="2"/>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93"/>
    <s v="Usme Territorio  Patrimonial y Cultural"/>
    <s v="Beneficiar 60 organizaciones artísticas, culturales y patrimoniales con elementos entregados."/>
    <s v="ENTREGA DE ELEMENTOS"/>
    <n v="60"/>
    <s v="Suma"/>
    <n v="15"/>
    <n v="0"/>
    <n v="0"/>
    <n v="0"/>
    <n v="15"/>
    <n v="45"/>
    <n v="455111000"/>
    <n v="426"/>
    <n v="438"/>
    <n v="451"/>
    <m/>
  </r>
  <r>
    <n v="5"/>
    <x v="2"/>
    <s v="CULTURA, RECREACIÓN Y DEPORTE"/>
    <n v="42"/>
    <s v="Personas vinculadas a las acciones de reconocimiento y salvaguardia  del patrimonio cultura inmaterial en torno a practicas artísticas,  recreodeportivas y saberes culturales."/>
    <s v="Bogotá cultural y deportiva"/>
    <s v="Patrimonio tangible e Intagible Local"/>
    <s v="Gestión Pública Local"/>
    <m/>
    <s v="Objetivo 2. Bogotá Confía en su Bien - Estar"/>
    <s v="Programa 14. Bogotá deportiva, recreativa, artística, patrimonial e intercultural."/>
    <n v="14"/>
    <n v="2493"/>
    <s v="Usme Territorio  Patrimonial y Cultural"/>
    <s v="Vincular a 200 personas en acciones de reconocimiento y salvaguardia del patrimonio cultural. "/>
    <s v="PATRIMONIO CULTURAL"/>
    <n v="200"/>
    <s v="Suma"/>
    <n v="50"/>
    <n v="0"/>
    <n v="0"/>
    <n v="0"/>
    <n v="50"/>
    <n v="150"/>
    <n v="432204000"/>
    <n v="404"/>
    <n v="416"/>
    <n v="428"/>
    <m/>
  </r>
  <r>
    <n v="5"/>
    <x v="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514"/>
    <s v="Usme Vive Activa: Recreación y Deporte para la Vida"/>
    <s v="Beneficiar 80 colectivos u organizaciones recreo deportivas inscritas en el Banco que implementan iniciativas de carácter barrial con apoyos económicos."/>
    <s v="BANCO DE INICIATIVAS"/>
    <n v="80"/>
    <s v="Suma"/>
    <n v="20"/>
    <n v="0"/>
    <n v="0"/>
    <n v="0"/>
    <n v="20"/>
    <n v="60"/>
    <n v="711840000"/>
    <n v="666"/>
    <n v="685"/>
    <n v="705"/>
    <m/>
  </r>
  <r>
    <n v="5"/>
    <x v="2"/>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514"/>
    <s v="Usme Vive Activa: Recreación y Deporte para la Vida"/>
    <s v="Beneficiar 3.500 personas en actividades recreo-deportivas comunitarias."/>
    <s v="ACTIVIDADES RECREODEPORTIVAS"/>
    <n v="3500"/>
    <s v="Suma"/>
    <n v="875"/>
    <n v="0"/>
    <n v="0"/>
    <n v="0"/>
    <n v="875"/>
    <n v="2625"/>
    <n v="1424977000"/>
    <n v="1333"/>
    <n v="1372"/>
    <n v="1412"/>
    <m/>
  </r>
  <r>
    <n v="5"/>
    <x v="2"/>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514"/>
    <s v="Usme Vive Activa: Recreación y Deporte para la Vida"/>
    <s v="Capacitar 3.500 personas en los campos deportivos o recreativos."/>
    <s v="CAPACITACIÓN"/>
    <n v="3500"/>
    <s v="Suma"/>
    <n v="875"/>
    <n v="0"/>
    <n v="0"/>
    <n v="0"/>
    <n v="875"/>
    <n v="2625"/>
    <n v="1424977000"/>
    <n v="1333"/>
    <n v="1372"/>
    <n v="1412"/>
    <m/>
  </r>
  <r>
    <n v="5"/>
    <x v="2"/>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514"/>
    <s v="Usme Vive Activa: Recreación y Deporte para la Vida"/>
    <s v="Beneficiar 3.500 Personas con la entrega de dotaciones deportivas."/>
    <s v="DOTACIÓN"/>
    <n v="3500"/>
    <s v="Suma"/>
    <n v="875"/>
    <n v="0"/>
    <n v="0"/>
    <n v="0"/>
    <n v="875"/>
    <n v="2625"/>
    <n v="1424977000"/>
    <n v="1333"/>
    <n v="1372"/>
    <n v="1412"/>
    <m/>
  </r>
  <r>
    <n v="5"/>
    <x v="2"/>
    <s v="CULTURA, RECREACIÓN Y DEPORTE"/>
    <n v="41"/>
    <s v="Número de deportistas de alto rendimiento beneficiados con apoyos economicos o especie"/>
    <s v="Bogotá cultural y deportiva"/>
    <s v="Apoyos a deportistas de alto rendimiento"/>
    <s v="Gestión Pública Local"/>
    <m/>
    <s v="Objetivo 2. Bogotá Confía en su Bien - Estar"/>
    <s v="Programa 14. Bogotá deportiva, recreativa, artística, patrimonial e intercultural."/>
    <n v="15"/>
    <n v="2514"/>
    <s v="Usme Vive Activa: Recreación y Deporte para la Vida"/>
    <s v="Beneficiar a 200 a deportistas de alto rendimiento con apoyos económicos o en especie."/>
    <s v="APOYO ALTO RENDIMIENTO"/>
    <n v="200"/>
    <s v="Suma"/>
    <n v="50"/>
    <n v="0"/>
    <n v="0"/>
    <n v="0"/>
    <n v="50"/>
    <n v="150"/>
    <n v="432204000"/>
    <n v="404"/>
    <n v="416"/>
    <n v="428"/>
    <m/>
  </r>
  <r>
    <n v="5"/>
    <x v="2"/>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531"/>
    <s v="Usme 100% Animalista"/>
    <s v="Vincular 2.000 personas en acciones educativas en temas de protección y bienestar animal."/>
    <s v="ACCIONES PEDAGÓGICAS"/>
    <n v="2000"/>
    <s v="Suma"/>
    <n v="500"/>
    <n v="0"/>
    <n v="0"/>
    <n v="0"/>
    <n v="500"/>
    <n v="1500"/>
    <n v="64831000"/>
    <n v="61"/>
    <n v="62"/>
    <n v="64"/>
    <m/>
  </r>
  <r>
    <n v="5"/>
    <x v="2"/>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531"/>
    <s v="Usme 100% Animalista"/>
    <s v="Atender 20.000 animales en los programas de brigadas médicas, urgencias veterinarias y adopciones."/>
    <s v="BIENESTAR ANIMAL"/>
    <n v="20000"/>
    <s v="Suma"/>
    <n v="5000"/>
    <n v="0"/>
    <n v="0"/>
    <n v="0"/>
    <n v="5000"/>
    <n v="15000"/>
    <n v="564027000"/>
    <n v="527"/>
    <n v="543"/>
    <n v="559"/>
    <m/>
  </r>
  <r>
    <n v="5"/>
    <x v="2"/>
    <s v="AMBIENTE"/>
    <n v="45"/>
    <s v="Número de animales esterilizados"/>
    <s v="Cuidado de la vida"/>
    <s v="Protección y bienestar animal"/>
    <s v="Presupuestos Participativos"/>
    <m/>
    <s v="Objetivo 2. Bogotá Confía en su Bien - Estar"/>
    <s v="Programa 15. Bogotá protege todas las formas de vida"/>
    <n v="16"/>
    <n v="2531"/>
    <s v="Usme 100% Animalista"/>
    <s v="Esterilizar 20.000 perros y gatos incluyendo los que está en condición de vulnerabilidad."/>
    <s v="ESTERILIZACIÓN"/>
    <n v="20000"/>
    <s v="Suma"/>
    <n v="5000"/>
    <n v="0"/>
    <n v="0"/>
    <n v="0"/>
    <n v="5000"/>
    <n v="15000"/>
    <n v="1231782000"/>
    <n v="1152"/>
    <n v="1186"/>
    <n v="1220"/>
    <m/>
  </r>
  <r>
    <n v="5"/>
    <x v="2"/>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549"/>
    <s v="Usme se Transforma con Educación"/>
    <s v="Dotar 40 sedes educativas urbanas y rurales con recursos pedagógicos y/o tecnológicos."/>
    <s v="DOTACIÓN"/>
    <n v="40"/>
    <s v="Suma"/>
    <n v="10"/>
    <n v="0"/>
    <n v="0"/>
    <n v="0"/>
    <n v="10"/>
    <n v="30"/>
    <n v="3889838000"/>
    <n v="3638"/>
    <n v="3744"/>
    <n v="3853"/>
    <m/>
  </r>
  <r>
    <n v="5"/>
    <x v="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49"/>
    <s v="Usme se Transforma con Educación"/>
    <s v="Beneficiar 500 estudiantes con apoyo de sostenimiento para la permanencia en la educación posmedia (niveles de formación técnico profesional, tecnólogo, profesional universitario y educación para el trabajo y desarrollo humano)."/>
    <s v="SOSTENIMIENTO"/>
    <n v="500"/>
    <s v="Suma"/>
    <n v="125"/>
    <n v="0"/>
    <n v="0"/>
    <n v="0"/>
    <n v="125"/>
    <n v="375"/>
    <n v="3889838000"/>
    <n v="3638"/>
    <n v="3744"/>
    <n v="3853"/>
    <m/>
  </r>
  <r>
    <n v="5"/>
    <x v="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49"/>
    <s v="Usme se Transforma con Educación"/>
    <s v="Beneficiar 120 estudiantes en programas de educación posmedia (niveles de formación técnico profesional, tecnólogo, profesional universitario y educación para el trabajo y desarrollo humano)."/>
    <s v="APOYO EDUCACIÓN POSMEDIA"/>
    <n v="120"/>
    <s v="Suma"/>
    <n v="30"/>
    <n v="0"/>
    <n v="0"/>
    <n v="0"/>
    <n v="30"/>
    <n v="90"/>
    <n v="3889838000"/>
    <n v="3638"/>
    <n v="3744"/>
    <n v="3853"/>
    <m/>
  </r>
  <r>
    <n v="5"/>
    <x v="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562"/>
    <s v="Usme Productiva y Emprendedora "/>
    <s v="Realizar 8 acciones para fortalecer las capacidades y/o habilidades, técnicas y blandas de las personas de la localidad, con el fin de mejorar el acceso a oportunidades de empleo."/>
    <s v="FORTALECIMIENTO DE CAPACIDADES"/>
    <n v="8"/>
    <s v="Suma"/>
    <n v="2"/>
    <n v="0"/>
    <n v="0"/>
    <n v="0"/>
    <n v="2"/>
    <n v="6"/>
    <n v="1860639000"/>
    <n v="1740"/>
    <n v="1791"/>
    <n v="1843"/>
    <m/>
  </r>
  <r>
    <n v="5"/>
    <x v="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562"/>
    <s v="Usme Productiva y Emprendedora "/>
    <s v="Apoyar 40 Mipymes y/o emprendimientos orientados al fortalecimiento de las capacidades locales para la gestión y el desarrollo turístico."/>
    <s v="DESARROLLO TURÍSTICO"/>
    <n v="40"/>
    <s v="Suma"/>
    <n v="10"/>
    <n v="0"/>
    <n v="0"/>
    <n v="0"/>
    <n v="10"/>
    <n v="30"/>
    <n v="1176028000"/>
    <n v="1100"/>
    <n v="1132"/>
    <n v="1165"/>
    <m/>
  </r>
  <r>
    <n v="5"/>
    <x v="2"/>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564"/>
    <s v="Usme Impulsa la Creatividad y la Cultura"/>
    <s v="Financiar 200 proyectos del sector cultural y creativo."/>
    <s v="SOSTENIBILIDAD"/>
    <n v="200"/>
    <s v="Suma"/>
    <n v="50"/>
    <n v="0"/>
    <n v="0"/>
    <n v="0"/>
    <n v="50"/>
    <n v="150"/>
    <n v="1240858000"/>
    <n v="1160"/>
    <n v="1194"/>
    <n v="1229"/>
    <m/>
  </r>
  <r>
    <n v="5"/>
    <x v="2"/>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570"/>
    <s v="Usme Potencializa su Tejido Empresarial Rural y Urbano"/>
    <s v="Vincular 100 hogares y/o unidades productivas a procesos productivos y de comercialización en el sector rural."/>
    <s v="PRODUCTIVIDAD Y COMERCIALIZACIÓN"/>
    <n v="100"/>
    <s v="Suma"/>
    <n v="25"/>
    <n v="0"/>
    <n v="0"/>
    <n v="0"/>
    <n v="25"/>
    <n v="75"/>
    <n v="1576681000"/>
    <n v="1475"/>
    <n v="1518"/>
    <n v="1562"/>
    <m/>
  </r>
  <r>
    <n v="5"/>
    <x v="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70"/>
    <s v="Usme Potencializa su Tejido Empresarial Rural y Urbano"/>
    <s v="Apoyar 1.000 Mipymes, emprendimientos y/o actores de la economía informal para el fortalecimiento del tejido empresarial local."/>
    <s v="TEJIDO EMPRESARIAL LOCAL"/>
    <n v="1000"/>
    <s v="Suma"/>
    <n v="250"/>
    <n v="0"/>
    <n v="0"/>
    <n v="0"/>
    <n v="250"/>
    <n v="750"/>
    <n v="1240858000"/>
    <n v="1160"/>
    <n v="1194"/>
    <n v="1229"/>
    <m/>
  </r>
  <r>
    <n v="5"/>
    <x v="2"/>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71"/>
    <s v="Mas y Mejores Parques por un Entorno Seguro para Usme "/>
    <s v="Construir 200 m2 de Parques de la red de proximidad (la construcción incluye su dotación)."/>
    <s v="CONSTRUCCIÓN"/>
    <n v="200"/>
    <s v="Suma"/>
    <n v="50"/>
    <n v="0"/>
    <n v="0"/>
    <n v="0"/>
    <n v="50"/>
    <n v="150"/>
    <n v="842798000"/>
    <n v="788"/>
    <n v="811"/>
    <n v="835"/>
    <m/>
  </r>
  <r>
    <n v="5"/>
    <x v="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71"/>
    <s v="Mas y Mejores Parques por un Entorno Seguro para Usme "/>
    <s v="Intervenir 20 Parques de la red de proximidad con acciones de mejoramiento, mantenimiento y/o dotación."/>
    <s v="INTERVENCIÓN"/>
    <n v="20"/>
    <s v="Suma"/>
    <n v="5"/>
    <n v="0"/>
    <n v="0"/>
    <n v="0"/>
    <n v="5"/>
    <n v="15"/>
    <n v="1296613000"/>
    <n v="1213"/>
    <n v="1248"/>
    <n v="1284"/>
    <m/>
  </r>
  <r>
    <n v="5"/>
    <x v="2"/>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32"/>
    <s v="Usme Promueve la Sosteniblidad Ambiental "/>
    <s v="Implementar 4 procesos comunitarios de educación ambiental que promuevan la conservación de la biodiversidad y el agua."/>
    <s v="EDUCACIÓN AMBIENTAL"/>
    <n v="4"/>
    <s v="Suma"/>
    <n v="1"/>
    <n v="0"/>
    <n v="0"/>
    <n v="0"/>
    <n v="1"/>
    <n v="3"/>
    <n v="90763000"/>
    <n v="85"/>
    <n v="87"/>
    <n v="90"/>
    <m/>
  </r>
  <r>
    <n v="5"/>
    <x v="2"/>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32"/>
    <s v="Usme Promueve la Sosteniblidad Ambiental "/>
    <s v="Implementar 400 huertas urbanas."/>
    <s v="HUERTAS URBANAS"/>
    <n v="400"/>
    <s v="Suma"/>
    <n v="100"/>
    <n v="0"/>
    <n v="0"/>
    <n v="0"/>
    <n v="100"/>
    <n v="300"/>
    <n v="90763000"/>
    <n v="85"/>
    <n v="87"/>
    <n v="90"/>
    <m/>
  </r>
  <r>
    <n v="5"/>
    <x v="2"/>
    <s v="AMBIENTE/HÁBITAT"/>
    <n v="69"/>
    <s v="Número de m2 de muros y techos verde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32"/>
    <s v="Usme Promueve la Sosteniblidad Ambiental "/>
    <s v="Construir 200 m2 de muros y techos verdes."/>
    <s v="MUROS Y TECHOS VERDES"/>
    <n v="200"/>
    <s v="Suma"/>
    <n v="50"/>
    <n v="0"/>
    <n v="0"/>
    <n v="0"/>
    <n v="50"/>
    <n v="150"/>
    <n v="194492000"/>
    <n v="182"/>
    <n v="187"/>
    <n v="193"/>
    <m/>
  </r>
  <r>
    <n v="5"/>
    <x v="2"/>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32"/>
    <s v="Usme Promueve la Sosteniblidad Ambiental "/>
    <s v="Mantener 1.600 m2 de jardinería."/>
    <s v="JARDINERÍA"/>
    <n v="1600"/>
    <s v="Suma"/>
    <n v="400"/>
    <n v="0"/>
    <n v="0"/>
    <n v="0"/>
    <n v="400"/>
    <n v="1200"/>
    <n v="116695000"/>
    <n v="109"/>
    <n v="112"/>
    <n v="116"/>
    <m/>
  </r>
  <r>
    <n v="5"/>
    <x v="2"/>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932"/>
    <s v="Usme Promueve la Sosteniblidad Ambiental "/>
    <s v="Mantener 800 árboles en zona urbana."/>
    <s v="ARBOLADO"/>
    <n v="800"/>
    <s v="Suma"/>
    <n v="200"/>
    <n v="0"/>
    <n v="0"/>
    <n v="0"/>
    <n v="200"/>
    <n v="600"/>
    <n v="116695000"/>
    <n v="109"/>
    <n v="112"/>
    <n v="116"/>
    <m/>
  </r>
  <r>
    <n v="5"/>
    <x v="2"/>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32"/>
    <s v="Usme Promueve la Sosteniblidad Ambiental "/>
    <s v="Implementar 4 procesos comunitarios de educación ambiental que promuevan la conservación de la biodiversidad y el agua."/>
    <s v="EDUCACIÓN AMBIENTAL"/>
    <n v="4"/>
    <s v="Suma"/>
    <n v="1"/>
    <n v="0"/>
    <n v="0"/>
    <n v="0"/>
    <n v="1"/>
    <n v="3"/>
    <n v="129661000"/>
    <n v="121"/>
    <n v="125"/>
    <n v="128"/>
    <m/>
  </r>
  <r>
    <n v="5"/>
    <x v="2"/>
    <s v="AMBIENTE/HÁBITAT"/>
    <n v="74"/>
    <s v="Número de árboles mantenidos en zona rural"/>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32"/>
    <s v="Usme Promueve la Sosteniblidad Ambiental "/>
    <s v="Mantener 4.000 árboles en zona rural."/>
    <s v="ARBOLADO"/>
    <n v="4000"/>
    <s v="Suma"/>
    <n v="1000"/>
    <n v="0"/>
    <n v="0"/>
    <n v="0"/>
    <n v="1000"/>
    <n v="3000"/>
    <n v="388984000"/>
    <n v="364"/>
    <n v="374"/>
    <n v="385"/>
    <m/>
  </r>
  <r>
    <n v="5"/>
    <x v="2"/>
    <s v="AMBIENTE/HÁBITAT"/>
    <n v="75"/>
    <s v="Número de huertas rurales implementada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932"/>
    <s v="Usme Promueve la Sosteniblidad Ambiental "/>
    <s v="Implementar 100 huertas rurales."/>
    <s v="HUERTAS URBANAS"/>
    <n v="100"/>
    <s v="Suma"/>
    <n v="25"/>
    <n v="0"/>
    <n v="0"/>
    <n v="0"/>
    <n v="25"/>
    <n v="75"/>
    <n v="129661000"/>
    <n v="121"/>
    <n v="125"/>
    <n v="128"/>
    <m/>
  </r>
  <r>
    <n v="5"/>
    <x v="2"/>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932"/>
    <s v="Usme Promueve la Sosteniblidad Ambiental "/>
    <s v="Capacitar 2.000 personas en separación en la fuente y reciclaje."/>
    <s v="SEPARACIÓN EN LA FUENTE"/>
    <n v="2000"/>
    <s v="Suma"/>
    <n v="500"/>
    <n v="0"/>
    <n v="0"/>
    <n v="0"/>
    <n v="500"/>
    <n v="1500"/>
    <n v="965976000"/>
    <n v="903"/>
    <n v="930"/>
    <n v="957"/>
    <m/>
  </r>
  <r>
    <n v="5"/>
    <x v="2"/>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6"/>
    <s v="Usme Conserva y Restaura su Potencial Ambiental"/>
    <s v="Lograr 8 hectáreas en proceso de restauración ecológica."/>
    <s v="RESTAURACIÓN ECOLÓGICA"/>
    <n v="8"/>
    <s v="Suma"/>
    <n v="2"/>
    <n v="0"/>
    <n v="0"/>
    <n v="0"/>
    <n v="2"/>
    <n v="6"/>
    <n v="229500000"/>
    <n v="215"/>
    <n v="221"/>
    <n v="227"/>
    <m/>
  </r>
  <r>
    <n v="5"/>
    <x v="2"/>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6"/>
    <s v="Usme Conserva y Restaura su Potencial Ambiental"/>
    <s v="Realizar acciones de conservación en 1 hectáreas de la Estructura Ecológica Principal."/>
    <s v="CONSERVACIÓN"/>
    <n v="1"/>
    <s v="Suma"/>
    <n v="0.25"/>
    <n v="0"/>
    <n v="0"/>
    <n v="0"/>
    <n v="0.25"/>
    <n v="0.75"/>
    <n v="129661000"/>
    <n v="121"/>
    <n v="125"/>
    <n v="128"/>
    <m/>
  </r>
  <r>
    <n v="5"/>
    <x v="2"/>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6"/>
    <s v="Usme Conserva y Restaura su Potencial Ambiental"/>
    <s v="Intervenir 1 hectárea de conectores ecosistémicos."/>
    <s v="CONECTORES ECOSISTÉMICOS"/>
    <n v="1"/>
    <s v="Suma"/>
    <n v="0.25"/>
    <n v="0"/>
    <n v="0"/>
    <n v="0"/>
    <n v="0.25"/>
    <n v="0.75"/>
    <n v="129661000"/>
    <n v="121"/>
    <n v="125"/>
    <n v="128"/>
    <m/>
  </r>
  <r>
    <n v="5"/>
    <x v="2"/>
    <s v="AMBIENTE"/>
    <n v="72"/>
    <s v="Número de hectáreas en proceso de restauración ecológica"/>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4"/>
    <n v="2806"/>
    <s v="Usme Conserva y Restaura su Potencial Ambiental"/>
    <s v="Lograr 2 hectáreas en proceso de restauración ecológica."/>
    <s v="RESTAURACIÓN ECOLÓGICA"/>
    <n v="2"/>
    <s v="Suma"/>
    <n v="2"/>
    <n v="0"/>
    <n v="0"/>
    <n v="0"/>
    <n v="2"/>
    <n v="0"/>
    <n v="1944919000"/>
    <n v="1819"/>
    <n v="1872"/>
    <n v="1927"/>
    <m/>
  </r>
  <r>
    <n v="5"/>
    <x v="2"/>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685"/>
    <s v="Infraestructura Vial para Mejorar la Competitividad de Usme "/>
    <s v="Intervenir 6 Kilómetros-carril de malla vial urbana (local y/o intermedia) con acciones de construcción y/o conservación."/>
    <s v="INTERVENCIÓN MALLA VIAL LOCAL"/>
    <n v="6"/>
    <s v="Suma"/>
    <n v="1.5"/>
    <n v="0"/>
    <n v="0"/>
    <n v="0"/>
    <n v="1.5"/>
    <n v="4.5"/>
    <n v="14262740000"/>
    <n v="13339"/>
    <n v="13728"/>
    <n v="14129"/>
    <m/>
  </r>
  <r>
    <n v="5"/>
    <x v="2"/>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685"/>
    <s v="Infraestructura Vial para Mejorar la Competitividad de Usme "/>
    <s v="Intervenir 5 Kilómetros-carril de malla vial rural con acciones de construcción y/o conservación."/>
    <s v="INTERVENCIÓN MALLA VIAL RURAL"/>
    <n v="5"/>
    <s v="Suma"/>
    <n v="1"/>
    <n v="0"/>
    <n v="0"/>
    <n v="0"/>
    <n v="1"/>
    <n v="4"/>
    <n v="3889838000"/>
    <n v="3638"/>
    <n v="3744"/>
    <n v="3853"/>
    <m/>
  </r>
  <r>
    <n v="5"/>
    <x v="2"/>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91"/>
    <s v="Usme se Fortalece y Adopta Acciones para la Mitigación de Emergencias "/>
    <s v="Realizar 4 acciones efectivas para el fortalecimiento de las capacidades locales en torno a la gestión del riesgo."/>
    <s v="GESTIÓN DEL RIESGO"/>
    <n v="4"/>
    <s v="Suma"/>
    <n v="1"/>
    <n v="0"/>
    <n v="0"/>
    <n v="0"/>
    <n v="1"/>
    <n v="3"/>
    <n v="644417000"/>
    <n v="603"/>
    <n v="620"/>
    <n v="638"/>
    <m/>
  </r>
  <r>
    <n v="5"/>
    <x v="2"/>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91"/>
    <s v="Usme se Fortalece y Adopta Acciones para la Mitigación de Emergencias "/>
    <s v="Realizar 4 obras de mitigación y/u obras de mitigación existentes con mantenimiento."/>
    <s v="OBRAS DE MITIGACIÓN"/>
    <n v="4"/>
    <s v="Suma"/>
    <n v="1"/>
    <n v="0"/>
    <n v="0"/>
    <n v="0"/>
    <n v="1"/>
    <n v="3"/>
    <n v="1296613000"/>
    <n v="1213"/>
    <n v="1248"/>
    <n v="1284"/>
    <m/>
  </r>
  <r>
    <n v="5"/>
    <x v="2"/>
    <s v="HÁBITAT"/>
    <n v="80"/>
    <s v="Número de acueductos veredales asistidos o intervenidos técnica u organizacionalmente."/>
    <s v="Hábitat sostenible e incluyente"/>
    <s v="Acueductos veredales y saneamiento básico."/>
    <s v="Presupuestos Participativos"/>
    <m/>
    <s v="Objetivo 4. Bogotá Ordena su Territorio y Avanza en su Acción Climática"/>
    <s v="Programa 29. Servicios públicos inclusivos y sostenibles."/>
    <n v="27"/>
    <n v="2692"/>
    <s v="Usme Preserva y Conserva el Recurso Hidrico"/>
    <s v="Fortalecer 10 acueductos veredales con asistencia, intervenir técnica u organizativa."/>
    <s v="ACUEDUCTOS VEREDALES"/>
    <n v="10"/>
    <s v="Suma"/>
    <n v="2.5"/>
    <n v="0"/>
    <n v="0"/>
    <n v="0"/>
    <n v="2.5"/>
    <n v="7.5"/>
    <n v="1537783000"/>
    <n v="1438"/>
    <n v="1480"/>
    <n v="1523"/>
    <m/>
  </r>
  <r>
    <n v="5"/>
    <x v="2"/>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98"/>
    <s v="Redes de Vida - Dotación y Espacios para Usme"/>
    <s v="Dotar y/o acondicionar 8 unidades operativas orientadas a la atención de la primera infancia (Jardines Infantiles, Casas de Pensamiento Intercultural, Modalidad Espacios Rurales, Crecemos en la Ruralidad, Creciendo Juntos, Centros Amar, Centros Forjar)."/>
    <s v="DOTACIÓN"/>
    <n v="8"/>
    <s v="Suma"/>
    <n v="2"/>
    <n v="0"/>
    <n v="0"/>
    <n v="0"/>
    <n v="2"/>
    <n v="6"/>
    <n v="907629000"/>
    <n v="849"/>
    <n v="874"/>
    <n v="899"/>
    <m/>
  </r>
  <r>
    <n v="5"/>
    <x v="2"/>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98"/>
    <s v="Redes de Vida - Dotación y Espacios para Usme"/>
    <s v="Dotar y/o acondicionar 1 unidad operativa de atención especializada (Centros Integrarte, Centros Crecer y Cadis)."/>
    <s v="DOTACIÓN"/>
    <n v="1"/>
    <s v="Suma"/>
    <n v="1"/>
    <n v="0"/>
    <n v="0"/>
    <n v="0"/>
    <n v="1"/>
    <n v="0"/>
    <n v="141331000"/>
    <n v="132"/>
    <n v="136"/>
    <n v="140"/>
    <m/>
  </r>
  <r>
    <n v="5"/>
    <x v="2"/>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98"/>
    <s v="Redes de Vida - Dotación y Espacios para Usme"/>
    <s v="Dotar y/o acondicionar 1 unidad operativa orientada a la atención de jóvenes (casas de la juventud, centros forjar)."/>
    <s v="DOTACIÓN"/>
    <n v="1"/>
    <s v="Suma"/>
    <n v="1"/>
    <n v="0"/>
    <n v="0"/>
    <n v="0"/>
    <n v="1"/>
    <n v="0"/>
    <n v="141331000"/>
    <n v="132"/>
    <n v="136"/>
    <n v="140"/>
    <m/>
  </r>
  <r>
    <n v="5"/>
    <x v="2"/>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98"/>
    <s v="Redes de Vida - Dotación y Espacios para Usme"/>
    <s v="Dotar y/o acondicionar 1 Centro de Desarrollo Comunitario para la prestación de servicios sociales dirigidas al desarrollo de capacidades y generación de oportunidades."/>
    <s v="DOTACIÓN"/>
    <n v="1"/>
    <s v="Suma"/>
    <n v="1"/>
    <n v="0"/>
    <n v="0"/>
    <n v="0"/>
    <n v="1"/>
    <n v="0"/>
    <n v="141331000"/>
    <n v="132"/>
    <n v="136"/>
    <n v="140"/>
    <m/>
  </r>
  <r>
    <n v="5"/>
    <x v="2"/>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98"/>
    <s v="Redes de Vida - Dotación y Espacios para Usme"/>
    <s v="Dotar y/o acondicionar 1 unidad operativa orientada a la prestación de servicios a la persona mayor."/>
    <s v="DOTACIÓN"/>
    <n v="1"/>
    <s v="Suma"/>
    <n v="1"/>
    <n v="0"/>
    <n v="0"/>
    <n v="0"/>
    <n v="1"/>
    <n v="0"/>
    <n v="141331000"/>
    <n v="132"/>
    <n v="136"/>
    <n v="140"/>
    <m/>
  </r>
  <r>
    <n v="5"/>
    <x v="2"/>
    <s v="HÁBITAT"/>
    <n v="89"/>
    <s v="Viviendas de interés social rurales mejoradas "/>
    <s v="Hábitat sostenible e incluyente"/>
    <s v="Asignación del subsidio de mejoramiento de vivienda"/>
    <s v="Gestión Pública Local"/>
    <m/>
    <s v="Objetivo 4. Bogotá Ordena su Territorio y Avanza en su Acción Climática"/>
    <s v="Programa 31. Acceso equitativo de vivienda urbana y rural"/>
    <n v="29"/>
    <n v="2699"/>
    <s v="Viviendas Dignas y Seguras para la Usme Rural "/>
    <s v="Mejorar 200 viviendas de interés social rurales."/>
    <s v="MEJORAMIENTO DE VIVIENDA"/>
    <n v="200"/>
    <s v="Suma"/>
    <n v="500"/>
    <n v="0"/>
    <n v="0"/>
    <n v="0"/>
    <n v="500"/>
    <n v="-300"/>
    <n v="1944919000"/>
    <n v="1819"/>
    <n v="1872"/>
    <n v="1927"/>
    <m/>
  </r>
  <r>
    <n v="5"/>
    <x v="2"/>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731"/>
    <s v="Usme con Integridad  y al Servicio de la Ciudadanía."/>
    <s v="Intervenir 1 sede administrativa local."/>
    <s v="INTERVENCIÓN"/>
    <n v="1"/>
    <s v="Suma"/>
    <n v="1"/>
    <n v="0"/>
    <n v="0"/>
    <n v="0"/>
    <n v="1"/>
    <n v="0"/>
    <n v="648306000"/>
    <n v="606"/>
    <n v="624"/>
    <n v="642"/>
    <m/>
  </r>
  <r>
    <n v="5"/>
    <x v="2"/>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731"/>
    <s v="Usme con Integridad  y al Servicio de la Ciudadanía."/>
    <s v="Realizar 4 estrategias de fortalecimiento institucional (una por vigencia)."/>
    <s v="FORTALECIMIENTO INSTITUCIONAL"/>
    <n v="4"/>
    <s v="Suma"/>
    <n v="1"/>
    <n v="0"/>
    <n v="0"/>
    <n v="0"/>
    <n v="1"/>
    <n v="3"/>
    <n v="12966129000"/>
    <n v="12126"/>
    <n v="12480"/>
    <n v="12845"/>
    <m/>
  </r>
  <r>
    <n v="5"/>
    <x v="2"/>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731"/>
    <s v="Usme con Integridad  y al Servicio de la Ciudadanía."/>
    <s v="Realizar 4 estrategias de inspección, vigilancia y control (una por vigencia)."/>
    <s v="IVC"/>
    <n v="4"/>
    <s v="Suma"/>
    <n v="1"/>
    <n v="0"/>
    <n v="0"/>
    <n v="0"/>
    <n v="1"/>
    <n v="3"/>
    <n v="5834757000"/>
    <n v="5457"/>
    <n v="5616"/>
    <n v="5780"/>
    <m/>
  </r>
  <r>
    <n v="5"/>
    <x v="2"/>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739"/>
    <s v="Usme Crece en Conectividad"/>
    <s v="Operativizar 28 Centros de Acceso Comunitario en zonas rurales y/o apartadas y/o urbanas con énfasis en servicios Tics generados."/>
    <s v="CONECTIVIDAD"/>
    <n v="28"/>
    <s v="Suma"/>
    <n v="7"/>
    <n v="0"/>
    <n v="0"/>
    <n v="0"/>
    <n v="7"/>
    <n v="21"/>
    <n v="1555935000"/>
    <n v="1455"/>
    <n v="1498"/>
    <n v="1541"/>
    <m/>
  </r>
  <r>
    <n v="5"/>
    <x v="2"/>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739"/>
    <s v="Usme Crece en Conectividad"/>
    <s v="Operativizar 14 Centros de Acceso Comunitario en zonas rurales y/o apartadas y/o urbanas con énfasis en procesos de formación y desarrollo de competencias digitales."/>
    <s v="FORTALECIMIENTO DE CAPACIDADES"/>
    <n v="14"/>
    <s v="Suma"/>
    <n v="3.5"/>
    <n v="0"/>
    <n v="0"/>
    <n v="0"/>
    <n v="3.5"/>
    <n v="10.5"/>
    <n v="304704000"/>
    <n v="285"/>
    <n v="293"/>
    <n v="302"/>
    <m/>
  </r>
  <r>
    <n v="5"/>
    <x v="2"/>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821"/>
    <s v="Usme Participa - Construyendo Democracia Local"/>
    <s v="Fortalecer 300 Organizaciones sociales e Instancias de participación ciudadana."/>
    <s v="FORTALECIMIENTO DE ORGANIZACIONES"/>
    <n v="300"/>
    <s v="Suma"/>
    <n v="75"/>
    <n v="0"/>
    <n v="0"/>
    <n v="0"/>
    <n v="75"/>
    <n v="225"/>
    <n v="1563715000"/>
    <n v="1462"/>
    <n v="1505"/>
    <n v="1549"/>
    <m/>
  </r>
  <r>
    <n v="5"/>
    <x v="2"/>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821"/>
    <s v="Usme Participa - Construyendo Democracia Local"/>
    <s v="Capacitar 2.000 personas a través de procesos de formación para la participación de manera virtual y presencial."/>
    <s v="CAPACITACIÓN"/>
    <n v="2000"/>
    <s v="Suma"/>
    <n v="500"/>
    <n v="0"/>
    <n v="0"/>
    <n v="0"/>
    <n v="500"/>
    <n v="1500"/>
    <n v="697578000"/>
    <n v="652"/>
    <n v="671"/>
    <n v="691"/>
    <m/>
  </r>
  <r>
    <n v="5"/>
    <x v="2"/>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821"/>
    <s v="Usme Participa - Construyendo Democracia Local"/>
    <s v="Fortalecer 300 organizaciones comunales."/>
    <s v="FORTALECIMIENTO COMUNAL"/>
    <n v="300"/>
    <s v="Suma"/>
    <n v="75"/>
    <n v="0"/>
    <n v="0"/>
    <n v="0"/>
    <n v="75"/>
    <n v="225"/>
    <n v="1296613000"/>
    <n v="1213"/>
    <n v="1248"/>
    <n v="1284"/>
    <m/>
  </r>
  <r>
    <n v="5"/>
    <x v="2"/>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821"/>
    <s v="Usme Participa - Construyendo Democracia Local"/>
    <s v="Rehabilitar 20 salones comunales y/o casas de participación."/>
    <s v="REHABILITACIÓN"/>
    <n v="20"/>
    <s v="Suma"/>
    <n v="5"/>
    <n v="0"/>
    <n v="0"/>
    <n v="0"/>
    <n v="5"/>
    <n v="15"/>
    <n v="388984000"/>
    <n v="364"/>
    <n v="374"/>
    <n v="385"/>
    <m/>
  </r>
  <r>
    <n v="5"/>
    <x v="2"/>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821"/>
    <s v="Usme Participa - Construyendo Democracia Local"/>
    <s v="Dotar 40 organizaciones comunales."/>
    <s v="DOTACIÓN"/>
    <n v="40"/>
    <s v="Suma"/>
    <n v="10"/>
    <n v="0"/>
    <n v="0"/>
    <n v="0"/>
    <n v="10"/>
    <n v="30"/>
    <n v="129661000"/>
    <n v="121"/>
    <n v="125"/>
    <n v="128"/>
    <m/>
  </r>
  <r>
    <n v="5"/>
    <x v="2"/>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821"/>
    <s v="Usme Participa - Construyendo Democracia Local"/>
    <s v="Fortalecer 120 medios comunitarios y alternativos."/>
    <s v="MEDIOS COMUNITARIOS"/>
    <n v="120"/>
    <s v="Suma"/>
    <n v="30"/>
    <n v="0"/>
    <n v="0"/>
    <n v="0"/>
    <n v="30"/>
    <n v="90"/>
    <n v="1240858000"/>
    <n v="1160"/>
    <n v="1194"/>
    <n v="1229"/>
    <m/>
  </r>
  <r>
    <n v="5"/>
    <x v="2"/>
    <s v="GOBIERNO"/>
    <n v="111"/>
    <s v="Salones comunales y/o casas de la participación construi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821"/>
    <s v="Usme Participa - Construyendo Democracia Local"/>
    <s v="Construir 1 sede de salones comunales y/o casas de participación."/>
    <s v="CONSTRUCCIÓN"/>
    <n v="1"/>
    <s v="Suma"/>
    <n v="0.25"/>
    <n v="0"/>
    <n v="0"/>
    <n v="0"/>
    <n v="0.25"/>
    <n v="0.75"/>
    <n v="670349000"/>
    <n v="627"/>
    <n v="645"/>
    <n v="664"/>
    <m/>
  </r>
  <r>
    <n v="5"/>
    <x v="2"/>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822"/>
    <s v="Creando Espacios de Encuentro y Creatividad"/>
    <s v="Intervenir 4 equipamientos culturales con acciones de construcción, adecuación y/o dotación."/>
    <s v="INTERVENCIÓN"/>
    <n v="4"/>
    <s v="Suma"/>
    <n v="1"/>
    <n v="0"/>
    <n v="0"/>
    <n v="0"/>
    <n v="1"/>
    <n v="3"/>
    <n v="658679000"/>
    <n v="616"/>
    <n v="634"/>
    <n v="653"/>
    <m/>
  </r>
  <r>
    <n v="5"/>
    <x v="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823"/>
    <s v="Tejiendo Identidad- Fortaleciendo la Diversidad Étnica"/>
    <s v="Concertar e implementar una (1) iniciativa de inversión local con los pueblos indígenas (aplica en todas las localidades con autoridades indígenas)."/>
    <s v="INICIATIVAS PUEBLO INDÍGENA"/>
    <n v="1"/>
    <s v="Suma"/>
    <n v="1"/>
    <n v="0"/>
    <n v="0"/>
    <n v="0"/>
    <n v="1"/>
    <n v="0"/>
    <n v="972460000"/>
    <n v="909"/>
    <n v="936"/>
    <n v="963"/>
    <m/>
  </r>
  <r>
    <n v="5"/>
    <x v="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823"/>
    <s v="Tejiendo Identidad- Fortaleciendo la Diversidad Étnica"/>
    <s v="Concertar e implementar una (1) iniciativa de inversión local con las comunidades negras, afrocolombianas y palenqueras (aplica en todas las localidades con autoridades NAP)."/>
    <s v="INICIATIVAS COMUNIDADES NEGRAS, AFROCOLOMBIANAS, PALENQUERAS"/>
    <n v="1"/>
    <s v="Suma"/>
    <n v="1"/>
    <n v="0"/>
    <n v="0"/>
    <n v="0"/>
    <n v="1"/>
    <n v="0"/>
    <n v="972460000"/>
    <n v="909"/>
    <n v="936"/>
    <n v="963"/>
    <m/>
  </r>
  <r>
    <n v="9"/>
    <x v="3"/>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87"/>
    <s v="Fontibón camina hacia la promoción de la convivencia ciudadana"/>
    <s v="Fortalecer y/o dotar 200 organizaciones comunitarias locales a través de capacidades para la resolución de conflictos y herramientas tecnológicas, logísticas, para promover acciones de corresponsabilidad en la gestión de la seguridad y convivencia."/>
    <s v="FORTALECIMIENTO DE CAPACIDADES"/>
    <n v="200"/>
    <s v="Suma"/>
    <n v="50"/>
    <n v="0"/>
    <n v="0"/>
    <n v="0"/>
    <n v="50"/>
    <n v="150"/>
    <n v="283925000"/>
    <n v="251.22106500000001"/>
    <n v="258.51677999999998"/>
    <n v="266.02590739999999"/>
    <m/>
  </r>
  <r>
    <n v="9"/>
    <x v="3"/>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87"/>
    <s v="Fontibón camina hacia la promoción de la convivencia ciudadana"/>
    <s v="Implementar 8 acciones formativas diferenciales para la promoción de la convivencia ciudadana"/>
    <s v="FORMACIÓN"/>
    <n v="8"/>
    <s v="Suma"/>
    <n v="2"/>
    <n v="0"/>
    <n v="0"/>
    <n v="0"/>
    <n v="2"/>
    <n v="6"/>
    <n v="129618000"/>
    <n v="114.6878775"/>
    <n v="118.01853"/>
    <n v="121.44660989999998"/>
    <m/>
  </r>
  <r>
    <n v="9"/>
    <x v="3"/>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87"/>
    <s v="Fontibón camina hacia la promoción de la convivencia ciudadana"/>
    <s v="Implementar 8 iniciativas surgidas desde la participación local, en torno a la convivencia, la veeduría ciudadana, defensa de los derechos humanos y la participación de la ciudadanía."/>
    <s v="INICIATIVAS"/>
    <n v="8"/>
    <s v="Suma"/>
    <n v="2"/>
    <n v="0"/>
    <n v="0"/>
    <n v="0"/>
    <n v="2"/>
    <n v="6"/>
    <n v="432060000"/>
    <n v="382.29292499999997"/>
    <n v="393.39509999999996"/>
    <n v="404.82203299999992"/>
    <m/>
  </r>
  <r>
    <n v="9"/>
    <x v="3"/>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436"/>
    <s v="Fontibón camina contra la violencia de las mujeres y la prevención del feminicidio"/>
    <s v="Vincular 4200 personas en acciones para la prevención del feminicidio y las violencias contra las mujeres en sus diferencias y diversidades con enfoque diferencial y de género en todos los ciclos de vida (primera infancia, infancia, juventud, adultez, y personas mayores)"/>
    <s v="PREVENCIÓN"/>
    <n v="4200"/>
    <s v="Suma"/>
    <n v="1050"/>
    <n v="0"/>
    <n v="0"/>
    <n v="0"/>
    <n v="1050"/>
    <n v="3150"/>
    <n v="901153000"/>
    <n v="797.35381500000005"/>
    <n v="820.50977999999998"/>
    <n v="844.34309739999992"/>
    <m/>
  </r>
  <r>
    <n v="9"/>
    <x v="3"/>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393"/>
    <s v="Fontibón avanza en seguridad"/>
    <s v="Suministrar 4 dotaciones a organismos de seguridad"/>
    <s v="DOTACIÓN"/>
    <n v="4"/>
    <s v="Suma"/>
    <n v="1"/>
    <n v="0"/>
    <n v="0"/>
    <n v="0"/>
    <n v="1"/>
    <n v="3"/>
    <n v="648089000"/>
    <n v="573.43938749999995"/>
    <n v="590.09265000000005"/>
    <n v="607.23304949999999"/>
    <m/>
  </r>
  <r>
    <n v="9"/>
    <x v="3"/>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393"/>
    <s v="Fontibón avanza en seguridad"/>
    <s v="Intervenir 1 equipamientos de seguridad y acceso a la justicia con acciones de fortalecimiento, operación, adecuación y/o dotación"/>
    <s v="INTERVENCIÓN"/>
    <n v="1"/>
    <s v="Suma"/>
    <n v="1"/>
    <n v="0"/>
    <n v="0"/>
    <n v="0"/>
    <n v="1"/>
    <n v="0"/>
    <n v="61723000"/>
    <n v="54.613275000000002"/>
    <n v="56.199300000000001"/>
    <n v="57.831719"/>
    <m/>
  </r>
  <r>
    <n v="9"/>
    <x v="3"/>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311"/>
    <s v="Fontibón camina hacia el acceso a la justicia"/>
    <s v="Fortalecer 4 programas de abordaje de conflictividad escolar para la convivencia con enfoque restaurativo y poblacional."/>
    <s v="CONFLICTIVIDAD ESCOLAR"/>
    <n v="4"/>
    <s v="Suma"/>
    <n v="1"/>
    <n v="0"/>
    <n v="0"/>
    <n v="0"/>
    <n v="1"/>
    <n v="3"/>
    <n v="98756000"/>
    <n v="87.381240000000005"/>
    <n v="89.918880000000001"/>
    <n v="92.530750400000002"/>
    <m/>
  </r>
  <r>
    <n v="9"/>
    <x v="3"/>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311"/>
    <s v="Fontibón camina hacia el acceso a la justicia"/>
    <s v="Fortalecer y/o dotar 40 actores comunitarios con herramientas y capacidades certificadas, para la implementación de un enfoque restaurativo para la justicia y la convivencia principalmente de jueces de paz y conciliadores en equidad activos"/>
    <s v="FORTALECIMIENTO DE CAPACIDADES"/>
    <n v="40"/>
    <s v="Suma"/>
    <n v="10"/>
    <n v="0"/>
    <n v="0"/>
    <n v="0"/>
    <n v="10"/>
    <n v="30"/>
    <n v="117273000"/>
    <n v="103.76522249999999"/>
    <n v="106.77867000000001"/>
    <n v="109.8802661"/>
    <m/>
  </r>
  <r>
    <n v="9"/>
    <x v="3"/>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311"/>
    <s v="Fontibón camina hacia el acceso a la justicia"/>
    <s v="Implementar 4 proyectos y/o iniciativas de justicia para el fortalecimiento de los mecanismos de justicia comunitaria local y la resolución efectiva de conflictividades de manera integral en el sistema de justicia."/>
    <s v="RESOLUCIÓN DE CONFLICTIVIDADES"/>
    <n v="4"/>
    <s v="Suma"/>
    <n v="1"/>
    <n v="0"/>
    <n v="0"/>
    <n v="0"/>
    <n v="1"/>
    <n v="3"/>
    <n v="55551000"/>
    <n v="49.151947499999999"/>
    <n v="50.579369999999997"/>
    <n v="52.0485471"/>
    <m/>
  </r>
  <r>
    <n v="9"/>
    <x v="3"/>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311"/>
    <s v="Fontibón camina hacia el acceso a la justicia"/>
    <s v="Beneficiar 200 ciudadanos con habilidades y capacidades certificadas, que permitan gestionar la convivencia constructivamente."/>
    <s v="GESTIÓN DE LA CONVIVENCIA"/>
    <n v="200"/>
    <s v="Suma"/>
    <n v="50"/>
    <n v="0"/>
    <n v="0"/>
    <n v="0"/>
    <n v="50"/>
    <n v="150"/>
    <n v="111101000"/>
    <n v="98.303894999999997"/>
    <n v="101.15873999999999"/>
    <n v="104.0970942"/>
    <m/>
  </r>
  <r>
    <n v="9"/>
    <x v="3"/>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311"/>
    <s v="Fontibón camina hacia el acceso a la justicia"/>
    <s v="Implementar 4 proyectos comunitarios en la localidad, para la apropiación del Código Nacional de Seguridad y Convivencia Ciudadana"/>
    <s v="CÓDIGO NACIONAL DE SEGURIDAD Y CONVIVENCIA"/>
    <n v="4"/>
    <s v="Suma"/>
    <n v="1"/>
    <n v="0"/>
    <n v="0"/>
    <n v="0"/>
    <n v="1"/>
    <n v="3"/>
    <n v="172824000"/>
    <n v="152.91717000000003"/>
    <n v="157.35804000000002"/>
    <n v="161.92881320000001"/>
    <m/>
  </r>
  <r>
    <n v="9"/>
    <x v="3"/>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311"/>
    <s v="Fontibón camina hacia el acceso a la justicia"/>
    <s v="Implementar 8 acciones pedagógicas para la gestión de conflictividades y prevención de violencias, defensa y promoción de los derechos humanos y la participación ciudadana."/>
    <s v="ACCIONES PEDAGÓGICAS"/>
    <n v="8"/>
    <s v="Suma"/>
    <n v="2"/>
    <n v="0"/>
    <n v="0"/>
    <n v="0"/>
    <n v="2"/>
    <n v="6"/>
    <n v="117273000"/>
    <n v="103.76522249999999"/>
    <n v="106.77867000000001"/>
    <n v="109.8802661"/>
    <m/>
  </r>
  <r>
    <n v="9"/>
    <x v="3"/>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311"/>
    <s v="Fontibón camina hacia el acceso a la justicia"/>
    <s v="Ejecutar 4 programas comunitarios con enfoque restaurativo para el cuidado del espacio público y del ambiente"/>
    <s v="ACCIONES DE CUIDADO"/>
    <n v="4"/>
    <s v="Suma"/>
    <n v="1"/>
    <n v="0"/>
    <n v="0"/>
    <n v="0"/>
    <n v="1"/>
    <n v="3"/>
    <n v="111101000"/>
    <n v="98.303894999999997"/>
    <n v="101.15873999999999"/>
    <n v="104.0970942"/>
    <m/>
  </r>
  <r>
    <n v="9"/>
    <x v="3"/>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432"/>
    <s v="Fontibón camina con acuerdos para el uso y goce del espacio público"/>
    <s v="Realizar 5 acuerdos para la organización, la recuperación, el cuidado, el embellecimiento, la sostenibilidad, el mejoramiento y el aprovechamiento económico y social del espacio público."/>
    <s v="ACUERDOS "/>
    <n v="5"/>
    <s v="Suma"/>
    <n v="1"/>
    <n v="0"/>
    <n v="0"/>
    <n v="0"/>
    <n v="1"/>
    <n v="4"/>
    <n v="839430000"/>
    <n v="742.74054000000001"/>
    <n v="764.31047999999998"/>
    <n v="786.51137840000013"/>
    <m/>
  </r>
  <r>
    <n v="9"/>
    <x v="3"/>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397"/>
    <s v="Fontibón camina hacia la construcción y conservación del espacio público"/>
    <s v="Intervenir 6200 metros cuadrados de elementos del sistema de espacio público peatonal con acciones de construcción y/o conservación."/>
    <s v="INTERVENCIÓN"/>
    <n v="6200"/>
    <s v="Suma"/>
    <n v="1550"/>
    <n v="0"/>
    <n v="0"/>
    <n v="0"/>
    <n v="1550"/>
    <n v="4650"/>
    <n v="1277662000"/>
    <n v="1130.4947924999999"/>
    <n v="1163.3255099999999"/>
    <n v="1197.1165833"/>
    <m/>
  </r>
  <r>
    <n v="9"/>
    <x v="3"/>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400"/>
    <s v="Fontibón camina hacia la cultura ciudadana en torno a la seguridad"/>
    <s v="Implementar 4 estrategias de seguridad y convivencia a través de gestores locales, que permitan el uso y disfrute del espacio público"/>
    <s v="ESTRATEGIAS DE SEGURIDAD Y CONVIVENCIA"/>
    <n v="4"/>
    <s v="Suma"/>
    <n v="1"/>
    <n v="0"/>
    <n v="0"/>
    <n v="0"/>
    <n v="1"/>
    <n v="3"/>
    <n v="715985000"/>
    <n v="633.51399000000004"/>
    <n v="651.91188"/>
    <n v="670.84794039999997"/>
    <m/>
  </r>
  <r>
    <n v="9"/>
    <x v="3"/>
    <s v="SEGURIDAD, CONVIVENCIA Y JUSTICIA"/>
    <s v="#1"/>
    <s v="Número de estrategias implementadas de atención y prevención del hostigamiento escolar (Bullying) en la localidad."/>
    <e v="#N/A"/>
    <e v="#N/A"/>
    <s v="Gestión Pública Local"/>
    <m/>
    <s v="Objetivo 1. Bogotá avanza en seguridad."/>
    <s v="Programa 5. Espacio público seguro e inclusivo."/>
    <n v="7"/>
    <n v="2400"/>
    <s v="Fontibón camina hacia la cultura ciudadana en torno a la seguridad"/>
    <s v="Implementar 4 estrategias de atención y prevención del hostigamiento escolar (Bullying) en la localidad"/>
    <s v="ESTRATEGIAS DE SEGURIDAD Y CONVIVENCIA"/>
    <n v="4"/>
    <s v="Suma"/>
    <n v="1"/>
    <n v="0"/>
    <n v="0"/>
    <n v="0"/>
    <n v="1"/>
    <n v="3"/>
    <n v="333303000"/>
    <n v="294.91168499999998"/>
    <n v="303.47622000000001"/>
    <n v="312.29128260000005"/>
    <m/>
  </r>
  <r>
    <n v="9"/>
    <x v="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433"/>
    <s v="Fontibón camina hacia la disminución de la pobreza"/>
    <s v="Beneficiar 1280 jóvenes con transferencias condicionadas y acompañamiento psicosocial para la promoción al acceso y permanencia a oportunidades de formación, desarrollo de capacidades, empleabilidad y proyectos productivos."/>
    <s v="TRANSFERENCIAS MONETARIAS"/>
    <n v="1280"/>
    <s v="Suma"/>
    <n v="320"/>
    <n v="0"/>
    <n v="0"/>
    <n v="0"/>
    <n v="320"/>
    <n v="960"/>
    <n v="1388763000"/>
    <n v="1228.7986874999999"/>
    <n v="1264.48425"/>
    <n v="1301.2136774999999"/>
    <m/>
  </r>
  <r>
    <n v="9"/>
    <x v="3"/>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433"/>
    <s v="Fontibón camina hacia la disminución de la pobreza"/>
    <s v="Atender 36000 personas con apoyos que contribuyan al ingreso mínimo garantizado. "/>
    <s v="INGRESO MÍNIMO"/>
    <n v="36000"/>
    <s v="Suma"/>
    <n v="9000"/>
    <n v="0"/>
    <n v="0"/>
    <n v="0"/>
    <n v="9000"/>
    <n v="27000"/>
    <n v="4252702000"/>
    <n v="3762.8546474999998"/>
    <n v="3872.13177"/>
    <n v="3984.6054391000002"/>
    <m/>
  </r>
  <r>
    <n v="9"/>
    <x v="3"/>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433"/>
    <s v="Fontibón camina hacia la disminución de la pobreza"/>
    <s v="Beneficiar 1480 personas mayores con transferencias monetarias"/>
    <s v="APOYO ECONÓMICO PERSONA MAYOR"/>
    <n v="1480"/>
    <s v="Constante"/>
    <n v="1480"/>
    <n v="0"/>
    <n v="0"/>
    <n v="0"/>
    <n v="370"/>
    <n v="1110"/>
    <n v="2950350000"/>
    <n v="2610.514545"/>
    <n v="2686.32654"/>
    <n v="2764.3561682000004"/>
    <m/>
  </r>
  <r>
    <n v="9"/>
    <x v="3"/>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547"/>
    <s v="Fontibón camina hacia la erradicación del hambre"/>
    <s v="Habilitar 100 cupos para la atención de población en inseguridad alimentaria y nutricional del Distrito Capital a través de comedores comunitarios."/>
    <s v="SEGURIDAD ALIMENTARIA"/>
    <n v="100"/>
    <s v="Suma"/>
    <n v="25"/>
    <n v="0"/>
    <n v="0"/>
    <n v="0"/>
    <n v="25"/>
    <n v="75"/>
    <n v="462921000"/>
    <n v="409.59956249999999"/>
    <n v="421.49475000000001"/>
    <n v="433.73789249999999"/>
    <m/>
  </r>
  <r>
    <n v="9"/>
    <x v="3"/>
    <s v="INTEGRACIÓN SOCIAL"/>
    <s v="#2"/>
    <s v="Número de niños y niñas de cero a cinco años, gestantes y lactantes de las diferentes modalidades de los hogares de bienestar familiar del ICBF de la localidad de Fontibón fortalecidos en el proceso nutricional anualmente."/>
    <e v="#N/A"/>
    <e v="#N/A"/>
    <s v="Gestión Pública Local"/>
    <m/>
    <s v="Objetivo 2. Bogotá Confía en su Bien - Estar"/>
    <s v="Programa 8. Erradicación del hambre en Bogotá"/>
    <n v="9"/>
    <n v="2547"/>
    <s v="Fontibón camina hacia la erradicación del hambre"/>
    <s v="Fortalecer al proceso nutricional de 3000 niños y niñas de cero a cinco años, gestantes y lactantes de las diferentes modalidades de los hogares de bienestar familiar del ICBF de la localidad de Fontibón anualmente."/>
    <s v="SEGURIDAD ALIMENTARIA"/>
    <n v="3000"/>
    <s v="Constante"/>
    <n v="3000"/>
    <n v="0"/>
    <n v="0"/>
    <n v="0"/>
    <n v="750"/>
    <n v="2250"/>
    <n v="290097000"/>
    <n v="256.68239249999999"/>
    <n v="264.13670999999999"/>
    <n v="271.80907929999995"/>
    <m/>
  </r>
  <r>
    <n v="9"/>
    <x v="3"/>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392"/>
    <s v="Fontibón camina saludable y con bien-estar"/>
    <s v="Vincular 600 personas con discapacidad, cuidadores y cuidadoras, en actividades complementarias en salud"/>
    <s v="ACCIONES COMPLEMENTARIAS "/>
    <n v="600"/>
    <s v="Suma"/>
    <n v="150"/>
    <n v="0"/>
    <n v="0"/>
    <n v="0"/>
    <n v="150"/>
    <n v="450"/>
    <n v="401198000"/>
    <n v="354.98628750000006"/>
    <n v="365.29545000000007"/>
    <n v="375.90617350000008"/>
    <m/>
  </r>
  <r>
    <n v="9"/>
    <x v="3"/>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392"/>
    <s v="Fontibón camina saludable y con bien-estar"/>
    <s v="Vincular 1200 personas a las acciones desarrolladas desde los dispositivos de base comunitaria en respuesta al consumo de SPA"/>
    <s v="DISMINUCIÓN FACTORES DE RIESGO SPA"/>
    <n v="1200"/>
    <s v="Suma"/>
    <n v="300"/>
    <n v="0"/>
    <n v="0"/>
    <n v="0"/>
    <n v="300"/>
    <n v="900"/>
    <n v="277753000"/>
    <n v="245.75973750000003"/>
    <n v="252.89685000000003"/>
    <n v="260.24273550000004"/>
    <m/>
  </r>
  <r>
    <n v="9"/>
    <x v="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392"/>
    <s v="Fontibón camina saludable y con bien-estar"/>
    <s v="Beneficiar 900 personas con discapacidad a través de Dispositivos de Asistencia Personal - Ayudas Técnicas (no incluidas en los Planes de Beneficios)"/>
    <s v="DISPOSITIVOS DE ASISTENCIA PERSONAL"/>
    <n v="900"/>
    <s v="Suma"/>
    <n v="225"/>
    <n v="0"/>
    <n v="0"/>
    <n v="0"/>
    <n v="225"/>
    <n v="675"/>
    <n v="833258000"/>
    <n v="737.27921250000009"/>
    <n v="758.69055000000014"/>
    <n v="780.72820650000017"/>
    <m/>
  </r>
  <r>
    <n v="9"/>
    <x v="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392"/>
    <s v="Fontibón camina saludable y con bien-estar"/>
    <s v="Vincular 1000 personas a las acciones y estrategias para promover la salud sexual y reproductiva consciente en los diferentes ciclos de vida"/>
    <s v="SALUD SEXUAL Y REPRODUCTIVA"/>
    <n v="1000"/>
    <s v="Suma"/>
    <n v="250"/>
    <n v="0"/>
    <n v="0"/>
    <n v="0"/>
    <n v="250"/>
    <n v="750"/>
    <n v="339475000"/>
    <n v="300.37301250000007"/>
    <n v="309.09615000000008"/>
    <n v="318.07445450000006"/>
    <m/>
  </r>
  <r>
    <n v="9"/>
    <x v="3"/>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392"/>
    <s v="Fontibón camina saludable y con bien-estar"/>
    <s v="Beneficiar 1000 personas con acciones para la promoción de la salud mental"/>
    <s v="SALUD MENTAL"/>
    <n v="1000"/>
    <s v="Suma"/>
    <n v="250"/>
    <n v="0"/>
    <n v="0"/>
    <n v="0"/>
    <n v="250"/>
    <n v="750"/>
    <n v="870292000"/>
    <n v="770.04717749999998"/>
    <n v="792.41012999999998"/>
    <n v="815.42723790000002"/>
    <m/>
  </r>
  <r>
    <n v="9"/>
    <x v="3"/>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390"/>
    <s v="Fontibón camina hacia la innovación pública y la Bogotaneidad"/>
    <s v="Fortalecer 1 unidad de innovación publica y social a nivel local"/>
    <s v="ESTRATEGIA BOGOTANEIDAD"/>
    <n v="1"/>
    <s v="Suma"/>
    <n v="1"/>
    <n v="0"/>
    <n v="0"/>
    <n v="0"/>
    <n v="1"/>
    <n v="0"/>
    <n v="894981000"/>
    <n v="791.89248750000002"/>
    <n v="814.88985000000002"/>
    <n v="838.55992549999996"/>
    <m/>
  </r>
  <r>
    <n v="9"/>
    <x v="3"/>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390"/>
    <s v="Fontibón camina hacia la innovación pública y la Bogotaneidad"/>
    <s v="Desarrollar 4 acciones orientadas a la ciudadanía, en el marco de la estrategia &quot;Bogotaneidad&quot;"/>
    <s v="INNOVACIÓN PÚBLICA"/>
    <n v="4"/>
    <s v="Suma"/>
    <n v="1"/>
    <n v="0"/>
    <n v="0"/>
    <n v="0"/>
    <n v="1"/>
    <n v="3"/>
    <n v="283925000"/>
    <n v="251.22106500000001"/>
    <n v="258.51677999999998"/>
    <n v="266.02590739999999"/>
    <m/>
  </r>
  <r>
    <n v="9"/>
    <x v="3"/>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402"/>
    <s v="Fontibón camina hacia el cuidado de la vida y de su gente"/>
    <s v="Vincular 4000 personas en procesos para la prevención de violencias en el contexto familiar y/o violencia sexual en todos los ciclos de vida (primera infancia, infancia, juventud, adultez y personas mayores)"/>
    <s v="PREVENCIÓN"/>
    <n v="4000"/>
    <s v="Suma"/>
    <n v="1000"/>
    <n v="0"/>
    <n v="0"/>
    <n v="0"/>
    <n v="1000"/>
    <n v="3000"/>
    <n v="827086000"/>
    <n v="513.36478499999998"/>
    <n v="528.27341999999999"/>
    <n v="543.6181585999999"/>
    <m/>
  </r>
  <r>
    <n v="9"/>
    <x v="3"/>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402"/>
    <s v="Fontibón camina hacia el cuidado de la vida y de su gente"/>
    <s v="Vincular 3100 personas cuidadoras a estrategias de cuidado en todos los ciclos de vida (primera infancia, infancia, juventud, adultez, y personas mayores)"/>
    <s v="ESTRATEGIAS DE CUIDADO"/>
    <n v="3100"/>
    <s v="Suma"/>
    <n v="775"/>
    <n v="0"/>
    <n v="0"/>
    <n v="0"/>
    <n v="775"/>
    <n v="2325"/>
    <n v="783880000"/>
    <n v="693.5885925"/>
    <n v="713.73110999999994"/>
    <n v="734.46283129999995"/>
    <m/>
  </r>
  <r>
    <n v="9"/>
    <x v="3"/>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402"/>
    <s v="Fontibón camina hacia el cuidado de la vida y de su gente"/>
    <s v="Vincular 4000 mujeres en sus diferencias y diversidades con enfoque diferencial para el ejercicio de sus derechos y el fortalecimiento de su autonomía económica en todos los ciclos de vida (primera infancia, infancia, juventud, adultez, y personas mayores)"/>
    <s v="FORTALECIMIENTO DE CAPACIDADES"/>
    <n v="4000"/>
    <s v="Suma"/>
    <n v="1000"/>
    <n v="0"/>
    <n v="0"/>
    <n v="0"/>
    <n v="1000"/>
    <n v="3000"/>
    <n v="901153000"/>
    <n v="797.35381500000005"/>
    <n v="820.50977999999998"/>
    <n v="844.34309739999992"/>
    <m/>
  </r>
  <r>
    <n v="9"/>
    <x v="3"/>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99"/>
    <s v="Fontibón camina hacia la Paz, la Memoria y la Reconciliación"/>
    <s v="Realizar 4 procesos pedagógicos, artísticos, culturales, formativos o para el fortalecimiento de iniciativas ciudadanas para la apropiación social de la memoria, verdad, reparación integral a víctimas del conflicto armado, paz y reconciliación."/>
    <s v="INICIATIVAS"/>
    <n v="4"/>
    <s v="Suma"/>
    <n v="1"/>
    <n v="0"/>
    <n v="0"/>
    <n v="0"/>
    <n v="1"/>
    <n v="3"/>
    <n v="61723000"/>
    <n v="54.613275000000002"/>
    <n v="56.199300000000001"/>
    <n v="57.831719"/>
    <m/>
  </r>
  <r>
    <n v="9"/>
    <x v="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99"/>
    <s v="Fontibón camina hacia la Paz, la Memoria y la Reconciliación"/>
    <s v="Realizar 8 acciones de construcción de paz que contribuyan al tejido social, la integración local, la sostenibilidad económica y/o desarrollo territorial para la reconciliación."/>
    <s v="ACCIONES DE CONSTRUCCIÓN DE PAZ"/>
    <n v="8"/>
    <s v="Suma"/>
    <n v="2"/>
    <n v="0"/>
    <n v="0"/>
    <n v="0"/>
    <n v="2"/>
    <n v="6"/>
    <n v="216030000"/>
    <n v="191.14646249999998"/>
    <n v="196.69754999999998"/>
    <n v="202.41101649999996"/>
    <m/>
  </r>
  <r>
    <n v="9"/>
    <x v="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99"/>
    <s v="Fontibón camina hacia la Paz, la Memoria y la Reconciliación"/>
    <s v="Realizar 8 procesos de fortalecimiento de habilidades y capacidades de la población víctima del conflicto armado o excombatientes para promover su participación en los diferentes escenarios."/>
    <s v="FORTALECIMIENTO DE CAPACIDADES"/>
    <n v="8"/>
    <s v="Suma"/>
    <n v="2"/>
    <n v="0"/>
    <n v="0"/>
    <n v="0"/>
    <n v="2"/>
    <n v="6"/>
    <n v="92584000"/>
    <n v="81.919912499999995"/>
    <n v="84.298950000000005"/>
    <n v="86.747578500000003"/>
    <m/>
  </r>
  <r>
    <n v="9"/>
    <x v="3"/>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01"/>
    <s v="Fontibón camina hacia el arte y la cultura"/>
    <s v="Otorgar 140 estímulos de apoyo al sector artístico y cultural local"/>
    <s v="ESTÍMULOS"/>
    <n v="140"/>
    <s v="Suma"/>
    <n v="35"/>
    <n v="0"/>
    <n v="0"/>
    <n v="0"/>
    <n v="35"/>
    <n v="105"/>
    <n v="864119000"/>
    <n v="764.58585000000005"/>
    <n v="786.79020000000003"/>
    <n v="809.64406599999995"/>
    <m/>
  </r>
  <r>
    <n v="9"/>
    <x v="3"/>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01"/>
    <s v="Fontibón camina hacia el arte y la cultura"/>
    <s v="Realizar 18 eventos de promoción, circulación y apropiación de actividades artísticas, culturales y patrimoniales que fomenten la cosmogonía y cosmovisión de Fontibón."/>
    <s v="EVENTOS"/>
    <n v="18"/>
    <s v="Suma"/>
    <n v="4"/>
    <n v="0"/>
    <n v="0"/>
    <n v="0"/>
    <n v="4"/>
    <n v="14"/>
    <n v="987565000"/>
    <n v="873.81240000000003"/>
    <n v="899.18880000000001"/>
    <n v="925.30750399999999"/>
    <m/>
  </r>
  <r>
    <n v="9"/>
    <x v="3"/>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01"/>
    <s v="Fontibón camina hacia el arte y la cultura"/>
    <s v="Capacitar 2500 personas en los campos artísticos, interculturales, culturales, gastro turísticos y/o patrimoniales que fomenten la cosmogonía y cosmovisión de Fontibón"/>
    <s v="CAPACITACIÓN"/>
    <n v="2500"/>
    <s v="Suma"/>
    <n v="625"/>
    <n v="0"/>
    <n v="0"/>
    <n v="0"/>
    <n v="625"/>
    <n v="1875"/>
    <n v="660434000"/>
    <n v="584.36204249999992"/>
    <n v="601.33250999999984"/>
    <n v="618.79939329999979"/>
    <m/>
  </r>
  <r>
    <n v="9"/>
    <x v="3"/>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01"/>
    <s v="Fontibón camina hacia el arte y la cultura"/>
    <s v="Beneficiar 40 organizaciones artísticas, culturales y patrimoniales con elementos entregados."/>
    <s v="ENTREGA DE ELEMENTOS"/>
    <n v="40"/>
    <s v="Suma"/>
    <n v="10"/>
    <n v="0"/>
    <n v="0"/>
    <n v="0"/>
    <n v="10"/>
    <n v="30"/>
    <n v="456749000"/>
    <n v="196.60778999999999"/>
    <n v="202.31747999999999"/>
    <n v="208.1941884"/>
    <m/>
  </r>
  <r>
    <n v="9"/>
    <x v="3"/>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407"/>
    <s v="Fontibón camina hacia el deporte y la recreación"/>
    <s v="Beneficiar 40 colectivos u organizaciones recreo deportivas inscritas en el banco que implementan iniciativas de carácter barrial con apoyos económicos"/>
    <s v="BANCO DE INICIATIVAS"/>
    <n v="40"/>
    <s v="Suma"/>
    <n v="10"/>
    <n v="0"/>
    <n v="0"/>
    <n v="0"/>
    <n v="10"/>
    <n v="30"/>
    <n v="228374000"/>
    <n v="202.0691175"/>
    <n v="207.93741"/>
    <n v="213.97736030000002"/>
    <m/>
  </r>
  <r>
    <n v="9"/>
    <x v="3"/>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407"/>
    <s v="Fontibón camina hacia el deporte y la recreación"/>
    <s v="Beneficiar 30000 personas en actividades recreo-deportivas comunitarias en todos los ciclos de vida (primera infancia, infancia, juventud, adultez y personas mayores)"/>
    <s v="ACTIVIDADES RECREODEPORTIVAS"/>
    <n v="30000"/>
    <s v="Suma"/>
    <n v="7500"/>
    <n v="0"/>
    <n v="0"/>
    <n v="0"/>
    <n v="7500"/>
    <n v="22500"/>
    <n v="1111011000"/>
    <n v="983.03895000000011"/>
    <n v="1011.5874000000001"/>
    <n v="1040.9709420000002"/>
    <m/>
  </r>
  <r>
    <n v="9"/>
    <x v="3"/>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407"/>
    <s v="Fontibón camina hacia el deporte y la recreación"/>
    <s v="Capacitar y/o fortalecer 5000 personas en los campos deportivos o recreativos "/>
    <s v="CAPACITACIÓN"/>
    <n v="5000"/>
    <s v="Suma"/>
    <n v="1250"/>
    <n v="0"/>
    <n v="0"/>
    <n v="0"/>
    <n v="1250"/>
    <n v="3750"/>
    <n v="740674000"/>
    <n v="655.35929999999996"/>
    <n v="674.39160000000004"/>
    <n v="693.98062800000002"/>
    <m/>
  </r>
  <r>
    <n v="9"/>
    <x v="3"/>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407"/>
    <s v="Fontibón camina hacia el deporte y la recreación"/>
    <s v="Beneficiar 4000 Personas con la entrega de dotaciones deportivas."/>
    <s v="DOTACIÓN"/>
    <n v="4000"/>
    <s v="Suma"/>
    <n v="1000"/>
    <n v="0"/>
    <n v="0"/>
    <n v="0"/>
    <n v="1000"/>
    <n v="3000"/>
    <n v="320959000"/>
    <n v="283.98903000000001"/>
    <n v="292.23635999999999"/>
    <n v="300.72493880000002"/>
    <m/>
  </r>
  <r>
    <n v="9"/>
    <x v="3"/>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473"/>
    <s v="Fontibón camina hacia la protección y el bienestar animal"/>
    <s v="Vincular 1000 personas en acciones educativas en temas de protección y bienestar animal"/>
    <s v="ACCIONES PEDAGÓGICAS"/>
    <n v="1000"/>
    <s v="Suma"/>
    <n v="250"/>
    <n v="0"/>
    <n v="0"/>
    <n v="0"/>
    <n v="250"/>
    <n v="750"/>
    <n v="61723000"/>
    <n v="54.613275000000002"/>
    <n v="56.199300000000001"/>
    <n v="57.831719"/>
    <m/>
  </r>
  <r>
    <n v="9"/>
    <x v="3"/>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473"/>
    <s v="Fontibón camina hacia la protección y el bienestar animal"/>
    <s v="Atender 2000 animales en los programas de brigadas médicas, urgencias veterinarias y adopciones"/>
    <s v="BIENESTAR ANIMAL"/>
    <n v="2000"/>
    <s v="Suma"/>
    <n v="500"/>
    <n v="0"/>
    <n v="0"/>
    <n v="0"/>
    <n v="500"/>
    <n v="1500"/>
    <n v="259236000"/>
    <n v="229.375755"/>
    <n v="236.03706"/>
    <n v="242.89321979999997"/>
    <m/>
  </r>
  <r>
    <n v="9"/>
    <x v="3"/>
    <s v="AMBIENTE"/>
    <n v="45"/>
    <s v="Número de animales esterilizados"/>
    <s v="Cuidado de la vida"/>
    <s v="Protección y bienestar animal"/>
    <s v="Presupuestos Participativos"/>
    <m/>
    <s v="Objetivo 2. Bogotá Confía en su Bien - Estar"/>
    <s v="Programa 15. Bogotá protege todas las formas de vida"/>
    <n v="16"/>
    <n v="2473"/>
    <s v="Fontibón camina hacia la protección y el bienestar animal"/>
    <s v="Esterilizar 7440 perros y gatos incluyendo los que están en condición de vulnerabilidad"/>
    <s v="ESTERILIZACIÓN"/>
    <n v="7440"/>
    <s v="Suma"/>
    <n v="1860"/>
    <n v="0"/>
    <n v="0"/>
    <n v="0"/>
    <n v="1860"/>
    <n v="5580"/>
    <n v="549333000"/>
    <n v="486.05814750000002"/>
    <n v="500.17376999999999"/>
    <n v="514.7022991"/>
    <m/>
  </r>
  <r>
    <n v="9"/>
    <x v="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411"/>
    <s v="Fontibón camina hacia la educación de calidad"/>
    <s v="Dotar 26 sedes educativas urbanas con recursos pedagógicos y/o tecnológicos para todos los niveles de educación."/>
    <s v="DOTACIÓN"/>
    <n v="26"/>
    <s v="Suma"/>
    <n v="7"/>
    <n v="0"/>
    <n v="0"/>
    <n v="0"/>
    <n v="7"/>
    <n v="19"/>
    <n v="1450486000"/>
    <n v="1283.4119625000001"/>
    <n v="1320.68355"/>
    <n v="1359.0453964999999"/>
    <m/>
  </r>
  <r>
    <n v="9"/>
    <x v="3"/>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11"/>
    <s v="Fontibón camina hacia la educación de calidad"/>
    <s v="Beneficiar 500 estudiantes con apoyo de sostenimiento para la permanencia en la educación posmedia (niveles de formación técnico profesional, tecnólogo, profesional universitario y educación para el trabajo y desarrollo humano)."/>
    <s v="SOSTENIMIENTO"/>
    <n v="500"/>
    <s v="Suma"/>
    <n v="125"/>
    <n v="0"/>
    <n v="0"/>
    <n v="0"/>
    <n v="125"/>
    <n v="375"/>
    <n v="1203595000"/>
    <n v="1064.9588624999999"/>
    <n v="1095.88635"/>
    <n v="1127.7185205000001"/>
    <m/>
  </r>
  <r>
    <n v="9"/>
    <x v="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11"/>
    <s v="Fontibón camina hacia la educación de calidad"/>
    <s v="Beneficiar 250 estudiantes en programas de educación posmedia (niveles de formación técnico profesional, tecnólogo, profesional universitario y educación para el trabajo y desarrollo humano)."/>
    <s v="APOYO EDUCACIÓN POSMEDIA"/>
    <n v="250"/>
    <s v="Suma"/>
    <n v="62"/>
    <n v="0"/>
    <n v="0"/>
    <n v="0"/>
    <n v="62"/>
    <n v="188"/>
    <n v="2900972000"/>
    <n v="2566.8239250000001"/>
    <n v="2641.3670999999999"/>
    <n v="2718.0907929999998"/>
    <m/>
  </r>
  <r>
    <n v="9"/>
    <x v="3"/>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414"/>
    <s v="Fontibón camina hacia el desarrollo empresarial, productivo, turístico y con empleo"/>
    <s v="Realizar 4 acciones para fortalecer las capacidades y/o habilidades, técnicas y blandas de las personas de la localidad, con el fin de mejorar el acceso a oportunidades de empleo con un enfoque diferencial."/>
    <s v="FORTALECIMIENTO DE CAPACIDADES"/>
    <n v="4"/>
    <s v="Suma"/>
    <n v="1"/>
    <n v="0"/>
    <n v="0"/>
    <n v="0"/>
    <n v="1"/>
    <n v="3"/>
    <n v="870292000"/>
    <n v="770.04717749999998"/>
    <n v="792.41012999999998"/>
    <n v="815.42723790000002"/>
    <m/>
  </r>
  <r>
    <n v="9"/>
    <x v="3"/>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414"/>
    <s v="Fontibón camina hacia el desarrollo empresarial, productivo, turístico y con empleo"/>
    <s v="Apoyar 200 Mipymes y/o emprendimientos orientados al fortalecimiento de las capacidades locales para la gestión y el desarrollo turístico y/o gastronómico"/>
    <s v="DESARROLLO TURÍSTICO"/>
    <n v="200"/>
    <s v="Suma"/>
    <n v="50"/>
    <n v="0"/>
    <n v="0"/>
    <n v="0"/>
    <n v="50"/>
    <n v="150"/>
    <n v="648089000"/>
    <n v="573.43938749999995"/>
    <n v="590.09265000000005"/>
    <n v="607.23304949999999"/>
    <m/>
  </r>
  <r>
    <n v="9"/>
    <x v="3"/>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415"/>
    <s v="Fontibón camina hacia las industrias culturales y creativas"/>
    <s v="Financiar 70 proyectos del sector cultural y creativo local"/>
    <s v="SOSTENIBILIDAD"/>
    <n v="70"/>
    <s v="Suma"/>
    <n v="18"/>
    <n v="0"/>
    <n v="0"/>
    <n v="0"/>
    <n v="18"/>
    <n v="52"/>
    <n v="580194000"/>
    <n v="513.36478499999998"/>
    <n v="528.27341999999999"/>
    <n v="543.61815860000002"/>
    <m/>
  </r>
  <r>
    <n v="9"/>
    <x v="3"/>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416"/>
    <s v="Fontibón camina hacia el fortalecimiento del tejido empresarial"/>
    <s v="Apoyar 180 Mipymes, emprendimientos y/o actores de la economía informal, turística y/o gastronómica para el fortalecimiento del tejido empresarial local."/>
    <s v="TEJIDO EMPRESARIAL LOCAL"/>
    <n v="180"/>
    <s v="Suma"/>
    <n v="45"/>
    <n v="0"/>
    <n v="0"/>
    <n v="0"/>
    <n v="45"/>
    <n v="135"/>
    <n v="580194000"/>
    <n v="513.36478499999998"/>
    <n v="528.27341999999999"/>
    <n v="543.6181585999999"/>
    <m/>
  </r>
  <r>
    <n v="9"/>
    <x v="3"/>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443"/>
    <s v="Fontibón camina hacia la intervención de parques de la red de proximidad"/>
    <s v="Intervenir 20 parques de la red de proximidad con acciones de mejoramiento, mantenimiento, adecuación y/o dotación de escenarios deportivos teniendo en cuenta nuevas tendencias y alternativas deportivas incluyentes."/>
    <s v="INTERVENCIÓN"/>
    <n v="20"/>
    <s v="Suma"/>
    <n v="5"/>
    <n v="0"/>
    <n v="0"/>
    <n v="0"/>
    <n v="5"/>
    <n v="15"/>
    <n v="1178906000"/>
    <n v="1043.1135525"/>
    <n v="1073.40663"/>
    <n v="1104.5858328999998"/>
    <m/>
  </r>
  <r>
    <n v="9"/>
    <x v="3"/>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Implementar y/o fortalecer 12 procesos comunitarios de educación ambiental que promuevan la conservación de la biodiversidad y el agua."/>
    <s v="EDUCACIÓN AMBIENTAL"/>
    <n v="12"/>
    <s v="Suma"/>
    <n v="3"/>
    <n v="0"/>
    <n v="0"/>
    <n v="0"/>
    <n v="3"/>
    <n v="9"/>
    <n v="209858000"/>
    <n v="185.685135"/>
    <n v="191.07762"/>
    <n v="196.62784460000003"/>
    <m/>
  </r>
  <r>
    <n v="9"/>
    <x v="3"/>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Implementar y/o fortalecer 25 huertas urbanas."/>
    <s v="HUERTAS URBANAS"/>
    <n v="25"/>
    <s v="Suma"/>
    <n v="6"/>
    <n v="0"/>
    <n v="0"/>
    <n v="0"/>
    <n v="6"/>
    <n v="19"/>
    <n v="123446000"/>
    <n v="81.919912499999995"/>
    <n v="84.298950000000005"/>
    <n v="86.747578500000003"/>
    <m/>
  </r>
  <r>
    <n v="9"/>
    <x v="3"/>
    <s v="AMBIENTE/HÁBITAT"/>
    <n v="69"/>
    <s v="Número de m2 de muros y techos verde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Construir y/o mantener 360 m² de muros y techos verdes."/>
    <s v="MUROS Y TECHOS VERDES"/>
    <n v="360"/>
    <s v="Suma"/>
    <n v="90"/>
    <n v="0"/>
    <n v="0"/>
    <n v="0"/>
    <n v="90"/>
    <n v="270"/>
    <n v="98756000"/>
    <n v="60.074602499999997"/>
    <n v="61.819229999999997"/>
    <n v="63.614890900000006"/>
    <m/>
  </r>
  <r>
    <n v="9"/>
    <x v="3"/>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Mantener 3000 m2 de jardinería "/>
    <s v="JARDINERÍA"/>
    <n v="3000"/>
    <s v="Suma"/>
    <n v="750"/>
    <n v="0"/>
    <n v="0"/>
    <n v="0"/>
    <n v="750"/>
    <n v="2250"/>
    <n v="166652000"/>
    <n v="147.45584249999999"/>
    <n v="151.73811000000001"/>
    <n v="156.14564130000002"/>
    <m/>
  </r>
  <r>
    <n v="9"/>
    <x v="3"/>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Mantener 3700 árboles en zona urbana"/>
    <s v="ARBOLADO"/>
    <n v="3700"/>
    <s v="Suma"/>
    <n v="925"/>
    <n v="0"/>
    <n v="0"/>
    <n v="0"/>
    <n v="925"/>
    <n v="2775"/>
    <n v="185168000"/>
    <n v="163.83982499999999"/>
    <n v="168.59790000000001"/>
    <n v="173.49515700000001"/>
    <m/>
  </r>
  <r>
    <n v="9"/>
    <x v="3"/>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520"/>
    <s v="Fontibón camina hacia la protección del medio ambiente"/>
    <s v="Capacitar 2800 personas en separación en la fuente y la gestión integral de residuos sólidos."/>
    <s v="SEPARACIÓN EN LA FUENTE"/>
    <n v="2800"/>
    <s v="Suma"/>
    <n v="700"/>
    <n v="0"/>
    <n v="0"/>
    <n v="0"/>
    <n v="700"/>
    <n v="2100"/>
    <n v="709812000"/>
    <n v="628.0526625"/>
    <n v="646.29195000000004"/>
    <n v="665.06476850000001"/>
    <m/>
  </r>
  <r>
    <n v="9"/>
    <x v="3"/>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360"/>
    <s v="Fontibón camina hacia la restauración ecológica"/>
    <s v="Lograr y/o mantener 9 hectáreas en proceso de restauración ecológica."/>
    <s v="RESTAURACIÓN ECOLÓGICA"/>
    <n v="9"/>
    <s v="Suma"/>
    <n v="0"/>
    <n v="0"/>
    <n v="0"/>
    <n v="0"/>
    <n v="0"/>
    <n v="9"/>
    <n v="0"/>
    <n v="54.613275000000002"/>
    <n v="56.199300000000001"/>
    <n v="57.831719"/>
    <m/>
  </r>
  <r>
    <n v="9"/>
    <x v="3"/>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408"/>
    <s v="Fontibón camina hacia la construcción y conservación de la malla vial"/>
    <s v="Intervenir 5,5 Kilómetros-carril de malla vial urbana (local y/o intermedia) con acciones de construcción y/o conservación"/>
    <s v="INTERVENCIÓN MALLA VIAL LOCAL"/>
    <n v="5.5"/>
    <s v="Suma"/>
    <n v="1.3"/>
    <n v="0"/>
    <n v="0"/>
    <n v="0"/>
    <n v="1.3"/>
    <n v="4.2"/>
    <n v="9530002000"/>
    <n v="8432.2896600000004"/>
    <n v="8677.1719200000007"/>
    <n v="8929.2174136000012"/>
    <m/>
  </r>
  <r>
    <n v="9"/>
    <x v="3"/>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530"/>
    <s v="Fontibón camina hacia la gestión del riesgo de desastres"/>
    <s v="Realizar 4 acciones efectivas para el fortalecimiento de las capacidades locales y/o procesos comunitarios en torno a la gestión del riesgo y la respuesta a emergencias y desastres."/>
    <s v="GESTIÓN DEL RIESGO"/>
    <n v="4"/>
    <s v="Suma"/>
    <n v="1"/>
    <n v="0"/>
    <n v="0"/>
    <n v="0"/>
    <n v="1"/>
    <n v="3"/>
    <n v="246891000"/>
    <n v="147.45584249999999"/>
    <n v="151.73811000000001"/>
    <n v="156.14564130000002"/>
    <m/>
  </r>
  <r>
    <n v="9"/>
    <x v="3"/>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530"/>
    <s v="Fontibón camina hacia la gestión del riesgo de desastres"/>
    <s v="Realizar 1 obras de mitigación y/u obras de mitigación existentes con mantenimiento para la reducción del riesgo y adaptación al cambio climático"/>
    <s v="OBRAS DE MITIGACIÓN"/>
    <n v="1"/>
    <s v="Suma"/>
    <n v="0"/>
    <n v="0"/>
    <n v="0"/>
    <n v="0"/>
    <n v="0"/>
    <n v="1"/>
    <n v="0"/>
    <n v="70.997257500000003"/>
    <n v="73.059089999999998"/>
    <n v="75.181234700000005"/>
    <m/>
  </r>
  <r>
    <n v="9"/>
    <x v="3"/>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08"/>
    <s v="Fontibón camina hacia el mejoramiento de los equipamientos sociales"/>
    <s v="Dotar 7 unidades operativas orientadas a la atención de la primera infancia (Jardines Infantiles, Bebetecas, Casas de Pensamiento Intercultural, Creciendo Juntos, Centros Amar, Centros Forjar)"/>
    <s v="DOTACIÓN"/>
    <n v="7"/>
    <s v="Suma"/>
    <n v="2"/>
    <n v="0"/>
    <n v="0"/>
    <n v="0"/>
    <n v="2"/>
    <n v="5"/>
    <n v="308614000"/>
    <n v="273.06637499999999"/>
    <n v="280.99650000000003"/>
    <n v="289.15859499999999"/>
    <m/>
  </r>
  <r>
    <n v="9"/>
    <x v="3"/>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08"/>
    <s v="Fontibón camina hacia el mejoramiento de los equipamientos sociales"/>
    <s v="Dotar 2 unidades operativas de atención especializada (Centros Integrarte, Centros Crecer y Cadis) "/>
    <s v="DOTACIÓN"/>
    <n v="2"/>
    <s v="Suma"/>
    <n v="0"/>
    <n v="0"/>
    <n v="0"/>
    <n v="0"/>
    <n v="0"/>
    <n v="2"/>
    <n v="0"/>
    <n v="109.22655"/>
    <n v="112.3986"/>
    <n v="115.663438"/>
    <m/>
  </r>
  <r>
    <n v="9"/>
    <x v="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08"/>
    <s v="Fontibón camina hacia el mejoramiento de los equipamientos sociales"/>
    <s v="Dotar 1 unidad operativa orientada a la atención de jóvenes (casas de la juventud, centros forjar)"/>
    <s v="DOTACIÓN"/>
    <n v="1"/>
    <s v="Suma"/>
    <n v="0"/>
    <n v="0"/>
    <n v="0"/>
    <n v="0"/>
    <n v="0"/>
    <n v="1"/>
    <n v="0"/>
    <n v="27.306637500000001"/>
    <n v="28.09965"/>
    <n v="28.9158595"/>
    <m/>
  </r>
  <r>
    <n v="9"/>
    <x v="3"/>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08"/>
    <s v="Fontibón camina hacia el mejoramiento de los equipamientos sociales"/>
    <s v="Dotar 1 unidades operativas orientadas a la prestación de servicios sociales a la persona mayor "/>
    <s v="DOTACIÓN"/>
    <n v="1"/>
    <s v="Suma"/>
    <n v="0"/>
    <n v="0"/>
    <n v="0"/>
    <n v="0"/>
    <n v="0"/>
    <n v="1"/>
    <n v="0"/>
    <n v="81.919912499999995"/>
    <n v="84.298950000000005"/>
    <n v="86.747578500000003"/>
    <m/>
  </r>
  <r>
    <n v="9"/>
    <x v="3"/>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412"/>
    <s v="Fontibón camina hacia el fortalecimiento institucional"/>
    <s v="Intervenir y/o dotar 3 sedes administrativas locales y de la Junta Administradora Local"/>
    <s v="INTERVENCIÓN"/>
    <n v="3"/>
    <s v="Suma"/>
    <n v="1"/>
    <n v="0"/>
    <n v="0"/>
    <n v="0"/>
    <n v="1"/>
    <n v="2"/>
    <n v="1049288000"/>
    <n v="819.19912499999998"/>
    <n v="842.98950000000002"/>
    <n v="867.47578499999997"/>
    <m/>
  </r>
  <r>
    <n v="9"/>
    <x v="3"/>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412"/>
    <s v="Fontibón camina hacia el fortalecimiento institucional"/>
    <s v="Realizar 4 estrategias de fortalecimiento institucional (una por vigencia)."/>
    <s v="FORTALECIMIENTO INSTITUCIONAL"/>
    <n v="4"/>
    <s v="Suma"/>
    <n v="1"/>
    <n v="0"/>
    <n v="0"/>
    <n v="0"/>
    <n v="1"/>
    <n v="3"/>
    <n v="6357450000"/>
    <n v="5625.1673250000003"/>
    <n v="5788.5279"/>
    <n v="5956.6670569999997"/>
    <m/>
  </r>
  <r>
    <n v="9"/>
    <x v="3"/>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412"/>
    <s v="Fontibón camina hacia el fortalecimiento institucional"/>
    <s v="Realizar 4 estrategias de inspección, vigilancia y control (una por vigencia)."/>
    <s v="IVC"/>
    <n v="4"/>
    <s v="Suma"/>
    <n v="1"/>
    <n v="0"/>
    <n v="0"/>
    <n v="0"/>
    <n v="1"/>
    <n v="3"/>
    <n v="1851684000"/>
    <n v="1638.39825"/>
    <n v="1685.979"/>
    <n v="1734.9515699999999"/>
    <m/>
  </r>
  <r>
    <n v="9"/>
    <x v="3"/>
    <s v="GOBIERNO"/>
    <s v="#3"/>
    <s v="Número de estudios, diseños y/o construcción de equipamientos realizados para servicios sociales dentro de la red de proximidad de la localidad."/>
    <e v="#N/A"/>
    <e v="#N/A"/>
    <s v="Gestión Pública Local"/>
    <m/>
    <s v="Objetivo 5. Bogotá Confía en su Gobierno"/>
    <s v="Programa 33. Fortalecimiento institucional para un Gobierno confiable"/>
    <n v="30"/>
    <n v="2412"/>
    <s v="Fontibón camina hacia el fortalecimiento institucional"/>
    <s v="Realizar estudios, diseños y/o construcción de 1 equipamiento para servicios sociales dentro de la red de proximidad de la localidad"/>
    <s v="CONSTRUCCIÓN"/>
    <n v="1"/>
    <s v="Suma"/>
    <n v="0"/>
    <n v="0"/>
    <n v="0"/>
    <n v="0"/>
    <n v="0"/>
    <n v="1"/>
    <n v="0"/>
    <n v="109.22655"/>
    <n v="112.3986"/>
    <n v="115.663438"/>
    <m/>
  </r>
  <r>
    <n v="9"/>
    <x v="3"/>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417"/>
    <s v="Fontibón camina hacia una democracia participativa"/>
    <s v="Fortalecer 200 organizaciones sociales e Instancias de participación ciudadana y las reconocidas por las comunidades étnicas."/>
    <s v="FORTALECIMIENTO DE ORGANIZACIONES"/>
    <n v="200"/>
    <s v="Suma"/>
    <n v="50"/>
    <n v="0"/>
    <n v="0"/>
    <n v="0"/>
    <n v="50"/>
    <n v="150"/>
    <n v="728329000"/>
    <n v="644.436645"/>
    <n v="663.15174000000002"/>
    <n v="682.41428419999988"/>
    <m/>
  </r>
  <r>
    <n v="9"/>
    <x v="3"/>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417"/>
    <s v="Fontibón camina hacia una democracia participativa"/>
    <s v="Capacitar 1000 personas a través de procesos de formación para la participación de manera virtual y presencial."/>
    <s v="CAPACITACIÓN"/>
    <n v="1000"/>
    <s v="Suma"/>
    <n v="250"/>
    <n v="0"/>
    <n v="0"/>
    <n v="0"/>
    <n v="250"/>
    <n v="750"/>
    <n v="382681000"/>
    <n v="338.602305"/>
    <n v="348.43565999999998"/>
    <n v="358.55665780000004"/>
    <m/>
  </r>
  <r>
    <n v="9"/>
    <x v="3"/>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417"/>
    <s v="Fontibón camina hacia una democracia participativa"/>
    <s v="Fortalecer 68 organizaciones comunales."/>
    <s v="FORTALECIMIENTO COMUNAL"/>
    <n v="68"/>
    <s v="Suma"/>
    <n v="17"/>
    <n v="0"/>
    <n v="0"/>
    <n v="0"/>
    <n v="17"/>
    <n v="51"/>
    <n v="432060000"/>
    <n v="382.29292499999997"/>
    <n v="393.39509999999996"/>
    <n v="404.82203299999992"/>
    <m/>
  </r>
  <r>
    <n v="9"/>
    <x v="3"/>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417"/>
    <s v="Fontibón camina hacia una democracia participativa"/>
    <s v="Rehabilitar 9 salones comunales, casas de participación y espacios propios para las comunidades étnicas."/>
    <s v="REHABILITACIÓN"/>
    <n v="9"/>
    <s v="Suma"/>
    <n v="1"/>
    <n v="0"/>
    <n v="0"/>
    <n v="0"/>
    <n v="1"/>
    <n v="8"/>
    <n v="302442000"/>
    <n v="267.60504750000001"/>
    <n v="275.37657000000002"/>
    <n v="283.37542309999998"/>
    <m/>
  </r>
  <r>
    <n v="9"/>
    <x v="3"/>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417"/>
    <s v="Fontibón camina hacia una democracia participativa"/>
    <s v="Dotar 21 organizaciones comunales, instancias y casas de participación de la ciudadanía en general y de las comunidades étnicas."/>
    <s v="DOTACIÓN"/>
    <n v="21"/>
    <s v="Suma"/>
    <n v="6"/>
    <n v="0"/>
    <n v="0"/>
    <n v="0"/>
    <n v="6"/>
    <n v="15"/>
    <n v="246891000"/>
    <n v="218.45310000000001"/>
    <n v="224.7972"/>
    <n v="231.326876"/>
    <m/>
  </r>
  <r>
    <n v="9"/>
    <x v="3"/>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417"/>
    <s v="Fontibón camina hacia una democracia participativa"/>
    <s v="Fortalecer 18 medios comunitarios y alternativos."/>
    <s v="MEDIOS COMUNITARIOS"/>
    <n v="18"/>
    <s v="Suma"/>
    <n v="5"/>
    <n v="0"/>
    <n v="0"/>
    <n v="0"/>
    <n v="5"/>
    <n v="13"/>
    <n v="234547000"/>
    <n v="207.53044499999999"/>
    <n v="213.55734000000001"/>
    <n v="219.7605322"/>
    <m/>
  </r>
  <r>
    <n v="9"/>
    <x v="3"/>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453"/>
    <s v="Fontibón camina hacia el mejoramiento de los equipamientos culturales"/>
    <s v="Intervenir 2 equipamientos culturales con acciones de construcción, adecuación y/o dotación"/>
    <s v="INTERVENCIÓN"/>
    <n v="2"/>
    <s v="Suma"/>
    <n v="0"/>
    <n v="0"/>
    <n v="0"/>
    <n v="0"/>
    <n v="0"/>
    <n v="2"/>
    <n v="0"/>
    <n v="207.53044499999999"/>
    <n v="213.55734000000001"/>
    <n v="219.7605322"/>
    <m/>
  </r>
  <r>
    <n v="9"/>
    <x v="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19"/>
    <s v="Fontibón camina hacia una democracia con enfoque diferencial étnico"/>
    <s v="Concertar e implementar 4 iniciativas de inversión local de los pueblos indígenas de acuerdo con las necesidades propias de las comunidades, en aras de respetar su cosmovisión, usos y costumbres."/>
    <s v="INICIATIVAS PUEBLO INDÍGENA"/>
    <n v="4"/>
    <s v="Suma"/>
    <n v="1"/>
    <n v="0"/>
    <n v="0"/>
    <n v="0"/>
    <n v="1"/>
    <n v="3"/>
    <n v="135790000"/>
    <n v="120.14920499999999"/>
    <n v="123.63845999999999"/>
    <n v="127.22978180000001"/>
    <m/>
  </r>
  <r>
    <n v="9"/>
    <x v="3"/>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19"/>
    <s v="Fontibón camina hacia una democracia con enfoque diferencial étnico"/>
    <s v="Concertar e implementar 4 iniciativas de inversión local con las comunidades Negras, Afrocolombianas y Palenqueras de acuerdo con las necesidades propias de las comunidades, en aras de respetar su cosmovisión, usos y costumbres."/>
    <s v="INICIATIVAS COMUNIDADES NEGRAS, AFROCOLOMBIANAS, PALENQUERAS"/>
    <n v="4"/>
    <s v="Suma"/>
    <n v="1"/>
    <n v="0"/>
    <n v="0"/>
    <n v="0"/>
    <n v="1"/>
    <n v="3"/>
    <n v="234547000"/>
    <n v="207.53044499999999"/>
    <n v="213.55734000000001"/>
    <n v="219.7605322"/>
    <m/>
  </r>
  <r>
    <n v="8"/>
    <x v="4"/>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88"/>
    <s v="Kennedy Camina Segura"/>
    <s v="Fortalecer 100 organizaciones comunitarias a través de capacidades para promover acciones de corresponsabilidad en la gestión de la seguridad y la convivencia."/>
    <s v="FORTALECIMIENTO DE CAPACIDADES"/>
    <n v="100"/>
    <s v="Suma"/>
    <n v="15"/>
    <n v="0"/>
    <n v="0"/>
    <n v="0"/>
    <n v="15"/>
    <n v="85"/>
    <n v="916600000"/>
    <n v="821"/>
    <n v="845"/>
    <n v="870"/>
    <m/>
  </r>
  <r>
    <n v="8"/>
    <x v="4"/>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88"/>
    <s v="Kennedy Camina Segura"/>
    <s v="Implementar 4 acciones formativas diferenciales para la promoción de la convivencia ciudadana."/>
    <s v="FORMACIÓN"/>
    <n v="4"/>
    <s v="Suma"/>
    <n v="1"/>
    <n v="0"/>
    <n v="0"/>
    <n v="0"/>
    <n v="1"/>
    <n v="3"/>
    <n v="687450000"/>
    <n v="616"/>
    <n v="634"/>
    <n v="652"/>
    <m/>
  </r>
  <r>
    <n v="8"/>
    <x v="4"/>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88"/>
    <s v="Kennedy Camina Segura"/>
    <s v="Implementar 40 iniciativas de convivencia con participación de la ciudadanía."/>
    <s v="INICIATIVAS"/>
    <n v="40"/>
    <s v="Suma"/>
    <n v="10"/>
    <n v="0"/>
    <n v="0"/>
    <n v="0"/>
    <n v="10"/>
    <n v="30"/>
    <n v="687450000"/>
    <n v="616"/>
    <n v="634"/>
    <n v="652"/>
    <m/>
  </r>
  <r>
    <n v="8"/>
    <x v="4"/>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491"/>
    <s v="Kennedy Hogares Seguros Familias Protegidas"/>
    <s v="Vincular 9.900 personas en acciones para la prevención del feminicidio y la violencia contra la mujer."/>
    <s v="PREVENCIÓN"/>
    <n v="9900"/>
    <s v="Suma"/>
    <n v="2376"/>
    <n v="0"/>
    <n v="0"/>
    <n v="0"/>
    <n v="2376"/>
    <n v="7524"/>
    <n v="2910319000"/>
    <n v="2608"/>
    <n v="2684"/>
    <n v="2762"/>
    <m/>
  </r>
  <r>
    <n v="8"/>
    <x v="4"/>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706"/>
    <s v="Kennedy en Alianza por la Seguridad"/>
    <s v="Suministrar 4 dotaciones a organismos de seguridad."/>
    <s v="DOTACIÓN"/>
    <n v="4"/>
    <s v="Suma"/>
    <n v="1"/>
    <n v="0"/>
    <n v="0"/>
    <n v="0"/>
    <n v="1"/>
    <n v="3"/>
    <n v="937603000"/>
    <n v="840"/>
    <n v="865"/>
    <n v="890"/>
    <m/>
  </r>
  <r>
    <n v="8"/>
    <x v="4"/>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706"/>
    <s v="Kennedy en Alianza por la Seguridad"/>
    <s v="Intervenir 4 equipamientos de seguridad y acceso a la justicia con acciones de fortalecimiento, operación, adecuación y/o dotación."/>
    <s v="INTERVENCIÓN"/>
    <n v="4"/>
    <s v="Suma"/>
    <n v="1"/>
    <n v="0"/>
    <n v="0"/>
    <n v="0"/>
    <n v="1"/>
    <n v="3"/>
    <n v="937603000"/>
    <n v="840"/>
    <n v="865"/>
    <n v="890"/>
    <m/>
  </r>
  <r>
    <n v="8"/>
    <x v="4"/>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745"/>
    <s v="Kennedy Camina Hacia la Convivencia"/>
    <s v="Fortalecer 4 programas de abordaje de conflictividad escolar para la convivencia con enfoque restaurativo."/>
    <s v="CONFLICTIVIDAD ESCOLAR"/>
    <n v="4"/>
    <s v="Suma"/>
    <n v="1"/>
    <n v="0"/>
    <n v="0"/>
    <n v="0"/>
    <n v="1"/>
    <n v="3"/>
    <n v="507056000"/>
    <n v="454"/>
    <n v="468"/>
    <n v="481"/>
    <m/>
  </r>
  <r>
    <n v="8"/>
    <x v="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745"/>
    <s v="Kennedy Camina Hacia la Convivencia"/>
    <s v="Fortalecer 200 actores comunitarios con herramientas y capacidades para la implementación de un enfoque restaurativo para la justicia y la convivencia."/>
    <s v="FORTALECIMIENTO DE CAPACIDADES"/>
    <n v="200"/>
    <s v="Suma"/>
    <n v="50"/>
    <n v="0"/>
    <n v="0"/>
    <n v="0"/>
    <n v="50"/>
    <n v="150"/>
    <n v="507056000"/>
    <n v="454"/>
    <n v="468"/>
    <n v="481"/>
    <m/>
  </r>
  <r>
    <n v="8"/>
    <x v="4"/>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745"/>
    <s v="Kennedy Camina Hacia la Convivencia"/>
    <s v="Implementar 8 proyectos de justicia local para la resolución efectiva de conflictividades de manera integral en el sistema de justicia."/>
    <s v="RESOLUCIÓN DE CONFLICTIVIDADES"/>
    <n v="8"/>
    <s v="Suma"/>
    <n v="2"/>
    <n v="0"/>
    <n v="0"/>
    <n v="0"/>
    <n v="2"/>
    <n v="6"/>
    <n v="253528000"/>
    <n v="227"/>
    <n v="234"/>
    <n v="241"/>
    <m/>
  </r>
  <r>
    <n v="8"/>
    <x v="4"/>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745"/>
    <s v="Kennedy Camina Hacia la Convivencia"/>
    <s v="Beneficiar 600 ciudadanos con habilidades y capacidades para gestionar la convivencia constructivamente."/>
    <s v="GESTIÓN DE LA CONVIVENCIA"/>
    <n v="600"/>
    <s v="Suma"/>
    <n v="150"/>
    <n v="0"/>
    <n v="0"/>
    <n v="0"/>
    <n v="150"/>
    <n v="450"/>
    <n v="380292000"/>
    <n v="341"/>
    <n v="351"/>
    <n v="361"/>
    <m/>
  </r>
  <r>
    <n v="8"/>
    <x v="4"/>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745"/>
    <s v="Kennedy Camina Hacia la Convivencia"/>
    <s v="Implementar 10 proyectos comunitarios en la localidad, para la apropiación del Código Nacional de Seguridad y Convivencia Ciudadana."/>
    <s v="CÓDIGO NACIONAL DE SEGURIDAD Y CONVIVENCIA"/>
    <n v="10"/>
    <s v="Suma"/>
    <n v="2"/>
    <n v="0"/>
    <n v="0"/>
    <n v="0"/>
    <n v="2"/>
    <n v="8"/>
    <n v="253528000"/>
    <n v="227"/>
    <n v="234"/>
    <n v="241"/>
    <m/>
  </r>
  <r>
    <n v="8"/>
    <x v="4"/>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745"/>
    <s v="Kennedy Camina Hacia la Convivencia"/>
    <s v="Implementar 4 acciones pedagógicas para la gestión de conflictividades y prevención de violencias."/>
    <s v="ACCIONES PEDAGÓGICAS"/>
    <n v="4"/>
    <s v="Suma"/>
    <n v="1"/>
    <n v="0"/>
    <n v="0"/>
    <n v="0"/>
    <n v="1"/>
    <n v="3"/>
    <n v="253528000"/>
    <n v="227"/>
    <n v="234"/>
    <n v="241"/>
    <m/>
  </r>
  <r>
    <n v="8"/>
    <x v="4"/>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745"/>
    <s v="Kennedy Camina Hacia la Convivencia"/>
    <s v="Ejecutar 4 programas comunitarios con enfoque restaurativo para el cuidado del espacio público y del medio ambiente."/>
    <s v="ACCIONES DE CUIDADO"/>
    <n v="4"/>
    <s v="Suma"/>
    <n v="1"/>
    <n v="0"/>
    <n v="0"/>
    <n v="0"/>
    <n v="1"/>
    <n v="3"/>
    <n v="380292000"/>
    <n v="341"/>
    <n v="351"/>
    <n v="361"/>
    <m/>
  </r>
  <r>
    <n v="8"/>
    <x v="4"/>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684"/>
    <s v="Kennedy Espacios Públicos Seguros"/>
    <s v="Realizar 12 acuerdos para la organización, la recuperación, el cuidado, el embellecimiento, la sostenibilidad, el mejoramiento y el aprovechamiento económico del espacio público."/>
    <s v="ACUERDOS "/>
    <n v="12"/>
    <s v="Suma"/>
    <n v="3"/>
    <n v="0"/>
    <n v="0"/>
    <n v="0"/>
    <n v="3"/>
    <n v="9"/>
    <n v="2722799000"/>
    <n v="2440"/>
    <n v="2511"/>
    <n v="2584"/>
    <m/>
  </r>
  <r>
    <n v="8"/>
    <x v="4"/>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551"/>
    <s v="Kennedy Infraestructura para el Futuro"/>
    <s v="Intervenir 4000 metros cuadrados de elementos del sistema de espacio público peatonal con acciones de construcción y/o conservación."/>
    <s v="INTERVENCIÓN"/>
    <n v="4000"/>
    <s v="Suma"/>
    <n v="1000"/>
    <n v="0"/>
    <n v="0"/>
    <n v="0"/>
    <n v="1000"/>
    <n v="3000"/>
    <n v="3118467000"/>
    <n v="2795"/>
    <n v="2876"/>
    <n v="2960"/>
    <m/>
  </r>
  <r>
    <n v="8"/>
    <x v="4"/>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729"/>
    <s v="Kennedy Segura y en Paz"/>
    <s v="Implementar 4 estrategias de seguridad y convivencia a través de gestores locales que permitan el uso y disfrute del espacio público."/>
    <s v="ESTRATEGIAS DE SEGURIDAD Y CONVIVENCIA"/>
    <n v="4"/>
    <s v="Suma"/>
    <n v="1"/>
    <n v="0"/>
    <n v="0"/>
    <n v="0"/>
    <n v="1"/>
    <n v="3"/>
    <n v="1875205000"/>
    <n v="1681"/>
    <n v="1729"/>
    <n v="1780"/>
    <m/>
  </r>
  <r>
    <n v="8"/>
    <x v="4"/>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610"/>
    <s v="Kennedy Ingreso con Propósito"/>
    <s v="Beneficiar 2.380 jóvenes con transferencias condicionadas y acompañamiento psicosocial para la promoción al acceso y permanencia a oportunidades de formación y empleabilidad."/>
    <s v="TRANSFERENCIAS MONETARIAS"/>
    <n v="2380"/>
    <s v="Suma"/>
    <n v="595"/>
    <n v="0"/>
    <n v="0"/>
    <n v="0"/>
    <n v="595"/>
    <n v="1785"/>
    <n v="3300362000"/>
    <n v="2958"/>
    <n v="3044"/>
    <n v="3133"/>
    <m/>
  </r>
  <r>
    <n v="8"/>
    <x v="4"/>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610"/>
    <s v="Kennedy Ingreso con Propósito"/>
    <s v="Atender 24.700 personas con apoyos que contribuyan al ingreso mínimo garantizado."/>
    <s v="INGRESO MÍNIMO"/>
    <n v="24700"/>
    <s v="Suma"/>
    <n v="6175"/>
    <n v="0"/>
    <n v="0"/>
    <n v="0"/>
    <n v="6175"/>
    <n v="18525"/>
    <n v="14551597000"/>
    <n v="13041"/>
    <n v="13421"/>
    <n v="13812"/>
    <m/>
  </r>
  <r>
    <n v="8"/>
    <x v="4"/>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610"/>
    <s v="Kennedy Ingreso con Propósito"/>
    <s v="Beneficiar 5.826 personas mayores con apoyo económico tipo C."/>
    <s v="APOYO ECONÓMICO PERSONA MAYOR"/>
    <n v="5826"/>
    <s v="Constante"/>
    <n v="1457"/>
    <n v="0"/>
    <n v="0"/>
    <n v="0"/>
    <n v="364.25"/>
    <n v="5461.75"/>
    <n v="13839019000"/>
    <n v="12402"/>
    <n v="12763"/>
    <n v="13135"/>
    <m/>
  </r>
  <r>
    <n v="8"/>
    <x v="4"/>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794"/>
    <s v="Kennedy Respira Bienestar"/>
    <s v="Vincular 1.400 personas con discapacidad, cuidadores y cuidadoras, en actividades complementarias en salud."/>
    <s v="ACCIONES COMPLEMENTARIAS "/>
    <n v="1400"/>
    <s v="Suma"/>
    <n v="350"/>
    <n v="0"/>
    <n v="0"/>
    <n v="0"/>
    <n v="350"/>
    <n v="1050"/>
    <n v="1500165000"/>
    <n v="1344"/>
    <n v="1384"/>
    <n v="1424"/>
    <m/>
  </r>
  <r>
    <n v="8"/>
    <x v="4"/>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794"/>
    <s v="Kennedy Respira Bienestar"/>
    <s v="Vincular 1.400 personas a las acciones desarrolladas desde los dispositivos de base comunitaria en respuesta al consumo de SPA."/>
    <s v="DISMINUCIÓN FACTORES DE RIESGO SPA"/>
    <n v="1400"/>
    <s v="Suma"/>
    <n v="350"/>
    <n v="0"/>
    <n v="0"/>
    <n v="0"/>
    <n v="350"/>
    <n v="1050"/>
    <n v="1500165000"/>
    <n v="1344"/>
    <n v="1384"/>
    <n v="1424"/>
    <m/>
  </r>
  <r>
    <n v="8"/>
    <x v="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794"/>
    <s v="Kennedy Respira Bienestar"/>
    <s v="Beneficiar 1.000 personas con discapacidad a través de Dispositivos de Asistencia Personal - Ayudas Técnicas (no incluidas en los Planes de Beneficios)."/>
    <s v="DISPOSITIVOS DE ASISTENCIA PERSONAL"/>
    <n v="1000"/>
    <s v="Suma"/>
    <n v="250"/>
    <n v="0"/>
    <n v="0"/>
    <n v="0"/>
    <n v="250"/>
    <n v="750"/>
    <n v="1875206000"/>
    <n v="1681"/>
    <n v="1729"/>
    <n v="1780"/>
    <m/>
  </r>
  <r>
    <n v="8"/>
    <x v="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794"/>
    <s v="Kennedy Respira Bienestar"/>
    <s v="Vincular 1.400 personas a las acciones y estrategias para promover la salud sexual y reproductiva consciente en los diferentes ciclos de vida."/>
    <s v="SALUD SEXUAL Y REPRODUCTIVA"/>
    <n v="1400"/>
    <s v="Suma"/>
    <n v="350"/>
    <n v="0"/>
    <n v="0"/>
    <n v="0"/>
    <n v="350"/>
    <n v="1050"/>
    <n v="1500165000"/>
    <n v="1344"/>
    <n v="1384"/>
    <n v="1424"/>
    <m/>
  </r>
  <r>
    <n v="8"/>
    <x v="4"/>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794"/>
    <s v="Kennedy Respira Bienestar"/>
    <s v="Beneficiar 1.500 personas con acciones para la promoción y atención de la salud mental."/>
    <s v="SALUD MENTAL"/>
    <n v="1500"/>
    <s v="Suma"/>
    <n v="400"/>
    <n v="0"/>
    <n v="0"/>
    <n v="0"/>
    <n v="400"/>
    <n v="1100"/>
    <n v="2816559000"/>
    <n v="2524"/>
    <n v="2598"/>
    <n v="2673"/>
    <m/>
  </r>
  <r>
    <n v="8"/>
    <x v="4"/>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705"/>
    <s v="Bogotá se Vive en Kennedy"/>
    <s v="Desarrollar 4 acciones orientadas a la ciudadanía, en el marco de la estrategia &quot;Bogotaneidad&quot;."/>
    <s v="ESTRATEGIA BOGOTANEIDAD"/>
    <n v="4"/>
    <s v="Suma"/>
    <n v="1"/>
    <n v="0"/>
    <n v="0"/>
    <n v="0"/>
    <n v="1"/>
    <n v="3"/>
    <n v="187521000"/>
    <n v="168"/>
    <n v="173"/>
    <n v="178"/>
    <m/>
  </r>
  <r>
    <n v="8"/>
    <x v="4"/>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705"/>
    <s v="Bogotá se Vive en Kennedy"/>
    <s v="Fortalecer 1 unidades de innovación publica y social a nivel local."/>
    <s v="INNOVACIÓN PÚBLICA"/>
    <n v="1"/>
    <s v="Suma"/>
    <n v="0.25"/>
    <n v="0"/>
    <n v="0"/>
    <n v="0"/>
    <n v="0.25"/>
    <n v="0.75"/>
    <n v="187521000"/>
    <n v="168"/>
    <n v="173"/>
    <n v="178"/>
    <m/>
  </r>
  <r>
    <n v="8"/>
    <x v="4"/>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556"/>
    <s v="Kennedy Mujeres sin Barreras"/>
    <s v="Vincular 20.000 personas en procesos para la prevención de violencias en el contexto familiar y/o violencia sexual."/>
    <s v="PREVENCIÓN"/>
    <n v="20000"/>
    <s v="Suma"/>
    <n v="5000"/>
    <n v="0"/>
    <n v="0"/>
    <n v="0"/>
    <n v="5000"/>
    <n v="15000"/>
    <n v="1878956000"/>
    <n v="1684"/>
    <n v="1733"/>
    <n v="1783"/>
    <m/>
  </r>
  <r>
    <n v="8"/>
    <x v="4"/>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556"/>
    <s v="Kennedy Mujeres sin Barreras"/>
    <s v="Vincular 6.200 mujeres cuidadoras a estrategias de cuidado."/>
    <s v="ESTRATEGIAS DE CUIDADO"/>
    <n v="6200"/>
    <s v="Suma"/>
    <n v="1490"/>
    <n v="0"/>
    <n v="0"/>
    <n v="0"/>
    <n v="1490"/>
    <n v="4710"/>
    <n v="2535278000"/>
    <n v="2272"/>
    <n v="2338"/>
    <n v="2406"/>
    <m/>
  </r>
  <r>
    <n v="8"/>
    <x v="4"/>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556"/>
    <s v="Kennedy Mujeres sin Barreras"/>
    <s v="Vincular 7.500 mujeres para el ejercicio de derechos y el fortalecimiento de su autonomía económica."/>
    <s v="FORTALECIMIENTO DE CAPACIDADES"/>
    <n v="7500"/>
    <s v="Suma"/>
    <n v="1800"/>
    <n v="0"/>
    <n v="0"/>
    <n v="0"/>
    <n v="1800"/>
    <n v="5700"/>
    <n v="2666543000"/>
    <n v="2390"/>
    <n v="2459"/>
    <n v="2531"/>
    <m/>
  </r>
  <r>
    <n v="8"/>
    <x v="4"/>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18"/>
    <s v="Kennedy Caminos de Reconciliación"/>
    <s v="Realizar 8 procesos pedagógicos, artísticos, culturales, formativos o para el fortalecimiento de iniciativas ciudadanas para la apropiación social de la memoria, verdad, reparación integral a víctimas, paz y reconciliación."/>
    <s v="INICIATIVAS"/>
    <n v="8"/>
    <s v="Suma"/>
    <n v="2"/>
    <n v="0"/>
    <n v="0"/>
    <n v="0"/>
    <n v="2"/>
    <n v="6"/>
    <n v="230017000"/>
    <n v="211"/>
    <n v="227"/>
    <n v="226"/>
    <m/>
  </r>
  <r>
    <n v="8"/>
    <x v="4"/>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18"/>
    <s v="Kennedy Caminos de Reconciliación"/>
    <s v="Realizar 24 acciones de construcción de paz que contribuyan al tejido social, la integración local, la sostenibilidad económica y/o desarrollo territorial para la reconciliación."/>
    <s v="ACCIONES DE CONSTRUCCIÓN DE PAZ"/>
    <n v="24"/>
    <s v="Suma"/>
    <n v="6"/>
    <n v="0"/>
    <n v="0"/>
    <n v="0"/>
    <n v="6"/>
    <n v="18"/>
    <n v="920066000"/>
    <n v="810"/>
    <n v="825"/>
    <n v="830"/>
    <m/>
  </r>
  <r>
    <n v="8"/>
    <x v="4"/>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18"/>
    <s v="Kennedy Caminos de Reconciliación"/>
    <s v="Realizar 4 procesos de fortalecimiento de habilidades y capacidades de la población víctima del conflicto armado o excombatientes para promover su participación en los diferentes escenarios."/>
    <s v="FORTALECIMIENTO DE CAPACIDADES"/>
    <n v="4"/>
    <s v="Suma"/>
    <n v="1"/>
    <n v="0"/>
    <n v="0"/>
    <n v="0"/>
    <n v="1"/>
    <n v="3"/>
    <n v="164436000"/>
    <n v="157"/>
    <n v="160"/>
    <n v="192"/>
    <m/>
  </r>
  <r>
    <n v="8"/>
    <x v="4"/>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780"/>
    <s v="Kennedy Proyecta Talento"/>
    <s v="Otorgar 140 estímulos de apoyo al sector artístico y cultural."/>
    <s v="ESTÍMULOS"/>
    <n v="140"/>
    <s v="Suma"/>
    <n v="35"/>
    <n v="0"/>
    <n v="0"/>
    <n v="0"/>
    <n v="35"/>
    <n v="105"/>
    <n v="1125124000"/>
    <n v="1008"/>
    <n v="1038"/>
    <n v="1068"/>
    <m/>
  </r>
  <r>
    <n v="8"/>
    <x v="4"/>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780"/>
    <s v="Kennedy Proyecta Talento"/>
    <s v="Realizar 60 eventos de promoción, circulación y apropiación de actividades artísticas, culturales y patrimoniales."/>
    <s v="EVENTOS"/>
    <n v="60"/>
    <s v="Suma"/>
    <n v="15"/>
    <n v="0"/>
    <n v="0"/>
    <n v="0"/>
    <n v="15"/>
    <n v="45"/>
    <n v="2645191000"/>
    <n v="2387"/>
    <n v="2456"/>
    <n v="2528"/>
    <m/>
  </r>
  <r>
    <n v="8"/>
    <x v="4"/>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780"/>
    <s v="Kennedy Proyecta Talento"/>
    <s v="Capacitar 4.000 personas en los campos artísticos, interculturales, culturales y/o patrimoniales."/>
    <s v="CAPACITACIÓN"/>
    <n v="4000"/>
    <s v="Suma"/>
    <n v="1000"/>
    <n v="0"/>
    <n v="0"/>
    <n v="0"/>
    <n v="1000"/>
    <n v="3000"/>
    <n v="1725125000"/>
    <n v="1530"/>
    <n v="1575"/>
    <n v="1621"/>
    <m/>
  </r>
  <r>
    <n v="8"/>
    <x v="4"/>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780"/>
    <s v="Kennedy Proyecta Talento"/>
    <s v="Beneficiar 60 organizaciones artísticas, culturales y patrimoniales con elementos entregados."/>
    <s v="ENTREGA DE ELEMENTOS"/>
    <n v="60"/>
    <s v="Suma"/>
    <n v="15"/>
    <n v="0"/>
    <n v="0"/>
    <n v="0"/>
    <n v="15"/>
    <n v="45"/>
    <n v="681489000"/>
    <n v="610"/>
    <n v="628"/>
    <n v="646"/>
    <m/>
  </r>
  <r>
    <n v="8"/>
    <x v="4"/>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784"/>
    <s v="Kennedy Fuerza Local Pasión por el Deporte"/>
    <s v="Beneficiar 280 colectivos u organizaciones recreo deportivas inscritas en el Banco que implementan iniciativas de carácter barrial con apoyos económicos."/>
    <s v="BANCO DE INICIATIVAS"/>
    <n v="280"/>
    <s v="Suma"/>
    <n v="70"/>
    <n v="0"/>
    <n v="0"/>
    <n v="0"/>
    <n v="70"/>
    <n v="210"/>
    <n v="1328346000"/>
    <n v="1155"/>
    <n v="1155"/>
    <n v="1155"/>
    <m/>
  </r>
  <r>
    <n v="8"/>
    <x v="4"/>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784"/>
    <s v="Kennedy Fuerza Local Pasión por el Deporte"/>
    <s v="Beneficiar 20.000 personas en actividades recreo- deportivas comunitarias."/>
    <s v="ACTIVIDADES RECREODEPORTIVAS"/>
    <n v="20000"/>
    <s v="Suma"/>
    <n v="5000"/>
    <n v="0"/>
    <n v="0"/>
    <n v="0"/>
    <n v="5000"/>
    <n v="15000"/>
    <n v="2990216000"/>
    <n v="2600"/>
    <n v="2600"/>
    <n v="2700"/>
    <m/>
  </r>
  <r>
    <n v="8"/>
    <x v="4"/>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784"/>
    <s v="Kennedy Fuerza Local Pasión por el Deporte"/>
    <s v="Capacitar 10.000 personas en los campos deportivos o recreativos."/>
    <s v="CAPACITACIÓN"/>
    <n v="10000"/>
    <s v="Suma"/>
    <n v="2500"/>
    <n v="0"/>
    <n v="0"/>
    <n v="0"/>
    <n v="2500"/>
    <n v="7500"/>
    <n v="2185158000"/>
    <n v="2000"/>
    <n v="2000"/>
    <n v="2100"/>
    <m/>
  </r>
  <r>
    <n v="8"/>
    <x v="4"/>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784"/>
    <s v="Kennedy Fuerza Local Pasión por el Deporte"/>
    <s v="Beneficiar 900 Personas con la entrega de dotaciones deportivas."/>
    <s v="DOTACIÓN"/>
    <n v="900"/>
    <s v="Suma"/>
    <n v="220"/>
    <n v="0"/>
    <n v="0"/>
    <n v="0"/>
    <n v="220"/>
    <n v="680"/>
    <n v="997104000"/>
    <n v="967"/>
    <n v="1163"/>
    <n v="1164"/>
    <m/>
  </r>
  <r>
    <n v="8"/>
    <x v="4"/>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612"/>
    <s v="Kennedy Guardianes del Bienestar Animal"/>
    <s v="Vincular 5.000 personas en acciones educativas en temas de protección y bienestar animal."/>
    <s v="ACCIONES PEDAGÓGICAS"/>
    <n v="5000"/>
    <s v="Suma"/>
    <n v="1250"/>
    <n v="0"/>
    <n v="0"/>
    <n v="0"/>
    <n v="1250"/>
    <n v="3750"/>
    <n v="115008000"/>
    <n v="100"/>
    <n v="100"/>
    <n v="100"/>
    <m/>
  </r>
  <r>
    <n v="8"/>
    <x v="4"/>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612"/>
    <s v="Kennedy Guardianes del Bienestar Animal"/>
    <s v="Atender 54.000 animales en los programas de brigadas médicas, urgencias veterinarias y adopciones."/>
    <s v="BIENESTAR ANIMAL"/>
    <n v="54000"/>
    <s v="Suma"/>
    <n v="13500"/>
    <n v="0"/>
    <n v="0"/>
    <n v="0"/>
    <n v="13500"/>
    <n v="40500"/>
    <n v="757675000"/>
    <n v="679"/>
    <n v="699"/>
    <n v="719"/>
    <m/>
  </r>
  <r>
    <n v="8"/>
    <x v="4"/>
    <s v="AMBIENTE"/>
    <n v="45"/>
    <s v="Número de animales esterilizados"/>
    <s v="Cuidado de la vida"/>
    <s v="Protección y bienestar animal"/>
    <s v="Presupuestos Participativos"/>
    <m/>
    <s v="Objetivo 2. Bogotá Confía en su Bien - Estar"/>
    <s v="Programa 15. Bogotá protege todas las formas de vida"/>
    <n v="16"/>
    <n v="2612"/>
    <s v="Kennedy Guardianes del Bienestar Animal"/>
    <s v="Esterilizar 30.000 perros y gatos incluyendo los que están en condición de vulnerabilidad."/>
    <s v="ESTERILIZACIÓN"/>
    <n v="30000"/>
    <s v="Suma"/>
    <n v="7500"/>
    <n v="0"/>
    <n v="0"/>
    <n v="0"/>
    <n v="7500"/>
    <n v="22500"/>
    <n v="1943876000"/>
    <n v="1745"/>
    <n v="1799"/>
    <n v="1854"/>
    <m/>
  </r>
  <r>
    <n v="8"/>
    <x v="4"/>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377"/>
    <s v="Kennedy Germinando Futuros"/>
    <s v="Dotar 74 sedes educativas urbanas y rurales con recursos pedagógicos y/o tecnológicos."/>
    <s v="DOTACIÓN"/>
    <n v="74"/>
    <s v="Suma"/>
    <n v="18"/>
    <n v="0"/>
    <n v="0"/>
    <n v="0"/>
    <n v="18"/>
    <n v="56"/>
    <n v="3750412000"/>
    <n v="3361"/>
    <n v="3459"/>
    <n v="3560"/>
    <m/>
  </r>
  <r>
    <n v="8"/>
    <x v="4"/>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377"/>
    <s v="Kennedy Germinando Futuros"/>
    <s v="Beneficiar 700 estudiantes con apoyo de sostenimiento para la permanencia en la educación posmedia (niveles de formación técnico profesional, tecnólogo, profesional universitario y educación para el trabajo y desarrollo"/>
    <s v="SOSTENIMIENTO"/>
    <n v="700"/>
    <s v="Suma"/>
    <n v="175"/>
    <n v="0"/>
    <n v="0"/>
    <n v="0"/>
    <n v="175"/>
    <n v="525"/>
    <n v="3751341000"/>
    <n v="3362"/>
    <n v="3460"/>
    <n v="3561"/>
    <m/>
  </r>
  <r>
    <n v="8"/>
    <x v="4"/>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377"/>
    <s v="Kennedy Germinando Futuros"/>
    <s v="Beneficiar 700 estudiantes en programas de educación posmedia (niveles de formación técnico profesional, tecnólogo, profesional universitario y educación para el trabajo y desarrollo humano)."/>
    <s v="APOYO EDUCACIÓN POSMEDIA"/>
    <n v="700"/>
    <s v="Suma"/>
    <n v="175"/>
    <n v="0"/>
    <n v="0"/>
    <n v="0"/>
    <n v="175"/>
    <n v="525"/>
    <n v="10687744000"/>
    <n v="9578"/>
    <n v="9857"/>
    <n v="10144"/>
    <m/>
  </r>
  <r>
    <n v="8"/>
    <x v="4"/>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492"/>
    <s v="Kennedy Destino de Oportunidades"/>
    <s v="Realizar 20 acciones para fortalecer las capacidades y/o habilidades, técnicas y blandas de las personas de la localidad, con el fin de mejorar el acceso a oportunidades de empleo."/>
    <s v="FORTALECIMIENTO DE CAPACIDADES"/>
    <n v="20"/>
    <s v="Suma"/>
    <n v="5"/>
    <n v="0"/>
    <n v="0"/>
    <n v="0"/>
    <n v="5"/>
    <n v="15"/>
    <n v="2816559000"/>
    <n v="2524"/>
    <n v="2598"/>
    <n v="2673"/>
    <m/>
  </r>
  <r>
    <n v="8"/>
    <x v="4"/>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492"/>
    <s v="Kennedy Destino de Oportunidades"/>
    <s v="Apoyar 200 Mipymes y/o emprendimientos orientados al fortalecimiento de las capacidades locales para la gestión y el desarrollo turístico."/>
    <s v="DESARROLLO TURÍSTICO"/>
    <n v="200"/>
    <s v="Suma"/>
    <n v="50"/>
    <n v="0"/>
    <n v="0"/>
    <n v="0"/>
    <n v="50"/>
    <n v="150"/>
    <n v="1183255000"/>
    <n v="1060"/>
    <n v="1091"/>
    <n v="1123"/>
    <m/>
  </r>
  <r>
    <n v="8"/>
    <x v="4"/>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788"/>
    <s v="Kennedy Impulso Creativo"/>
    <s v="Financiar 140 proyectos del sector cultural y creativo."/>
    <s v="SOSTENIBILIDAD"/>
    <n v="140"/>
    <s v="Suma"/>
    <n v="35"/>
    <n v="0"/>
    <n v="0"/>
    <n v="0"/>
    <n v="35"/>
    <n v="105"/>
    <n v="1878956000"/>
    <n v="1684"/>
    <n v="1733"/>
    <n v="1783"/>
    <m/>
  </r>
  <r>
    <n v="8"/>
    <x v="4"/>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17"/>
    <s v="Kennedy Territorio de Progreso"/>
    <s v="Apoyar 1000 Mipymes, emprendimientos y/o actores de la economía informal para el fortalecimiento del tejido empresarial local."/>
    <s v="TEJIDO EMPRESARIAL LOCAL"/>
    <n v="1000"/>
    <s v="Suma"/>
    <n v="250"/>
    <n v="0"/>
    <n v="0"/>
    <n v="0"/>
    <n v="250"/>
    <n v="750"/>
    <n v="1878956000"/>
    <n v="1684"/>
    <n v="1733"/>
    <n v="1783"/>
    <m/>
  </r>
  <r>
    <n v="8"/>
    <x v="4"/>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790"/>
    <s v="Kennedy mi Parque mi Espacio"/>
    <s v="Construir 1000 m2 de Parques de la red de proximidad (la construcción incluye su dotación)."/>
    <s v="CONSTRUCCIÓN"/>
    <n v="1000"/>
    <s v="Suma"/>
    <n v="250"/>
    <n v="0"/>
    <n v="0"/>
    <n v="0"/>
    <n v="250"/>
    <n v="750"/>
    <n v="1725125000"/>
    <n v="1500"/>
    <n v="1500"/>
    <n v="1500"/>
    <m/>
  </r>
  <r>
    <n v="8"/>
    <x v="4"/>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790"/>
    <s v="Kennedy mi Parque mi Espacio"/>
    <s v="Intervenir 32 parques de la red de proximidad con acciones de mejoramiento, mantenimiento y/o dotación."/>
    <s v="INTERVENCIÓN"/>
    <n v="32"/>
    <s v="Suma"/>
    <n v="8"/>
    <n v="0"/>
    <n v="0"/>
    <n v="0"/>
    <n v="8"/>
    <n v="24"/>
    <n v="3026647000"/>
    <n v="2758"/>
    <n v="2882"/>
    <n v="3010"/>
    <m/>
  </r>
  <r>
    <n v="8"/>
    <x v="4"/>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43"/>
    <s v="Kennedy Ecomanos en Acción"/>
    <s v="Implementar 40 procesos comunitarios de educación ambiental que promueven la conservación de la biodiversidad y el agua."/>
    <s v="EDUCACIÓN AMBIENTAL"/>
    <n v="40"/>
    <s v="Suma"/>
    <n v="10"/>
    <n v="0"/>
    <n v="0"/>
    <n v="0"/>
    <n v="10"/>
    <n v="30"/>
    <n v="460033000"/>
    <n v="412"/>
    <n v="424"/>
    <n v="437"/>
    <m/>
  </r>
  <r>
    <n v="8"/>
    <x v="4"/>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43"/>
    <s v="Kennedy Ecomanos en Acción"/>
    <s v="Implementar 240 huertas urbanas."/>
    <s v="HUERTAS URBANAS"/>
    <n v="240"/>
    <s v="Suma"/>
    <n v="60"/>
    <n v="0"/>
    <n v="0"/>
    <n v="0"/>
    <n v="60"/>
    <n v="180"/>
    <n v="483035000"/>
    <n v="433"/>
    <n v="445"/>
    <n v="458"/>
    <m/>
  </r>
  <r>
    <n v="8"/>
    <x v="4"/>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43"/>
    <s v="Kennedy Ecomanos en Acción"/>
    <s v="Mantener 2.000 m2 de jardinería."/>
    <s v="JARDINERÍA"/>
    <n v="2000"/>
    <s v="Suma"/>
    <n v="500"/>
    <n v="0"/>
    <n v="0"/>
    <n v="0"/>
    <n v="500"/>
    <n v="1500"/>
    <n v="115008000"/>
    <n v="103"/>
    <n v="106"/>
    <n v="109"/>
    <m/>
  </r>
  <r>
    <n v="8"/>
    <x v="4"/>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43"/>
    <s v="Kennedy Ecomanos en Acción"/>
    <s v="Mantener 2.160 árboles en zona urbana."/>
    <s v="ARBOLADO"/>
    <n v="2160"/>
    <s v="Suma"/>
    <n v="540"/>
    <n v="0"/>
    <n v="0"/>
    <n v="0"/>
    <n v="540"/>
    <n v="1620"/>
    <n v="536075000"/>
    <n v="480"/>
    <n v="494"/>
    <n v="509"/>
    <m/>
  </r>
  <r>
    <n v="8"/>
    <x v="4"/>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643"/>
    <s v="Kennedy Ecomanos en Acción"/>
    <s v="Capacitar 7.200 personas en separación en la fuente y reciclaje."/>
    <s v="SEPARACIÓN EN LA FUENTE"/>
    <n v="7200"/>
    <s v="Suma"/>
    <n v="1800"/>
    <n v="0"/>
    <n v="0"/>
    <n v="0"/>
    <n v="1800"/>
    <n v="5400"/>
    <n v="1577048000"/>
    <n v="1413"/>
    <n v="1454"/>
    <n v="1497"/>
    <m/>
  </r>
  <r>
    <n v="8"/>
    <x v="4"/>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616"/>
    <s v="Kennedy Respira Verde"/>
    <s v="Realizar acciones de conservación en 4 hectáreas de la Estructura Ecológica Principal."/>
    <s v="CONSERVACIÓN"/>
    <n v="4"/>
    <s v="Suma"/>
    <n v="1"/>
    <n v="0"/>
    <n v="0"/>
    <n v="0"/>
    <n v="1"/>
    <n v="3"/>
    <n v="397318000"/>
    <n v="356"/>
    <n v="366"/>
    <n v="377"/>
    <m/>
  </r>
  <r>
    <n v="8"/>
    <x v="4"/>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574"/>
    <s v="Kennedy Crecimiento y Conexión"/>
    <s v="Intervenir 22 Kilómetros-carril de malla vial urbana (local y/o intermedia) con acciones de construcción y/o conservación."/>
    <s v="INTERVENCIÓN MALLA VIAL LOCAL"/>
    <n v="22"/>
    <s v="Suma"/>
    <n v="5.5"/>
    <n v="0"/>
    <n v="0"/>
    <n v="0"/>
    <n v="5.5"/>
    <n v="16.5"/>
    <n v="26747936000"/>
    <n v="23971"/>
    <n v="24669"/>
    <n v="25388"/>
    <m/>
  </r>
  <r>
    <n v="8"/>
    <x v="4"/>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26"/>
    <s v="Kennedy Juntos Nos Preparamos Para el Cambio"/>
    <s v="Realizar 8 acciones efectivas para el fortalecimiento de las capacidades locales en torno a la gestión del riesgo."/>
    <s v="GESTIÓN DEL RIESGO"/>
    <n v="8"/>
    <s v="Suma"/>
    <n v="2"/>
    <n v="0"/>
    <n v="0"/>
    <n v="0"/>
    <n v="2"/>
    <n v="6"/>
    <n v="1500165000"/>
    <n v="1344"/>
    <n v="1384"/>
    <n v="1424"/>
    <m/>
  </r>
  <r>
    <n v="8"/>
    <x v="4"/>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46"/>
    <s v="Kennedy Espacios de Buen Trato"/>
    <s v="Dotar y/o acondicionar 36 unidades operativas orientadas a la atención de la primera infancia (Jardines Infantiles, Casas de Pensamiento Intercultural, Modalidad Espacios Rurales, Crecemos en la Ruralidad, Creciendo Juntos, Centros Amar, Centros Forjar)."/>
    <s v="DOTACIÓN"/>
    <n v="36"/>
    <s v="Suma"/>
    <n v="9"/>
    <n v="0"/>
    <n v="0"/>
    <n v="0"/>
    <n v="9"/>
    <n v="27"/>
    <n v="1174250000"/>
    <n v="1687"/>
    <n v="1690"/>
    <n v="2020"/>
    <m/>
  </r>
  <r>
    <n v="8"/>
    <x v="4"/>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46"/>
    <s v="Kennedy Espacios de Buen Trato"/>
    <s v="Dotar y/o acondicionar 2 unidades operativas de atención especializada (Centros Integrarte, Centros Crecer y Cadis)."/>
    <s v="DOTACIÓN"/>
    <n v="2"/>
    <s v="Suma"/>
    <n v="1"/>
    <n v="0"/>
    <n v="0"/>
    <n v="0"/>
    <n v="1"/>
    <n v="1"/>
    <n v="920066000"/>
    <n v="200"/>
    <n v="262"/>
    <n v="0"/>
    <m/>
  </r>
  <r>
    <n v="8"/>
    <x v="4"/>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46"/>
    <s v="Kennedy Espacios de Buen Trato"/>
    <s v="Dotar y/o acondicionar 1 unidades operativas orientadas a la atención de jóvenes (casas de la juventud, centros forjar)."/>
    <s v="DOTACIÓN"/>
    <n v="1"/>
    <s v="Suma"/>
    <n v="0.25"/>
    <n v="0"/>
    <n v="0"/>
    <n v="0"/>
    <n v="0.25"/>
    <n v="0.75"/>
    <n v="172512000"/>
    <n v="150"/>
    <n v="150"/>
    <n v="150"/>
    <m/>
  </r>
  <r>
    <n v="8"/>
    <x v="4"/>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46"/>
    <s v="Kennedy Espacios de Buen Trato"/>
    <s v="Dotar y/o acondicionar 6 Centros de Desarrollo Comunitarios para la prestación de servicios sociales dirigidas al desarrollo de capacidades y generación de oportunidades."/>
    <s v="DOTACIÓN"/>
    <n v="6"/>
    <s v="Suma"/>
    <n v="1"/>
    <n v="0"/>
    <n v="0"/>
    <n v="0"/>
    <n v="1"/>
    <n v="5"/>
    <n v="578492000"/>
    <n v="519"/>
    <n v="534"/>
    <n v="549"/>
    <m/>
  </r>
  <r>
    <n v="8"/>
    <x v="4"/>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646"/>
    <s v="Kennedy Espacios de Buen Trato"/>
    <s v="Dotar y/o acondicionar 1 casa LGBTI para la prestación de servicios sociales y estrategias dirigidas a personas de los sectores sociales LGBTI."/>
    <s v="DOTACIÓN"/>
    <n v="1"/>
    <s v="Suma"/>
    <n v="0.25"/>
    <n v="0"/>
    <n v="0"/>
    <n v="0"/>
    <n v="0.25"/>
    <n v="0.75"/>
    <n v="230017000"/>
    <n v="200"/>
    <n v="200"/>
    <n v="200"/>
    <m/>
  </r>
  <r>
    <n v="8"/>
    <x v="4"/>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711"/>
    <s v="Kennedy Transparente y Eficiente"/>
    <s v="Intervenir 1 sede administrativa local."/>
    <s v="INTERVENCIÓN"/>
    <n v="1"/>
    <s v="Suma"/>
    <n v="0.25"/>
    <n v="0"/>
    <n v="0"/>
    <n v="0"/>
    <n v="0.25"/>
    <n v="0.75"/>
    <n v="375041000"/>
    <n v="336"/>
    <n v="346"/>
    <n v="356"/>
    <m/>
  </r>
  <r>
    <n v="8"/>
    <x v="4"/>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711"/>
    <s v="Kennedy Transparente y Eficiente"/>
    <s v="Realizar 4 estrategias de fortalecimiento institucional (una por vigencia)."/>
    <s v="FORTALECIMIENTO INSTITUCIONAL"/>
    <n v="4"/>
    <s v="Suma"/>
    <n v="1"/>
    <n v="0"/>
    <n v="0"/>
    <n v="0"/>
    <n v="1"/>
    <n v="3"/>
    <n v="18377017000"/>
    <n v="16469"/>
    <n v="16949"/>
    <n v="17443"/>
    <m/>
  </r>
  <r>
    <n v="8"/>
    <x v="4"/>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711"/>
    <s v="Kennedy Transparente y Eficiente"/>
    <s v="Realizar 4 estrategias de inspección, vigilancia y control (una por vigencia)."/>
    <s v="IVC"/>
    <n v="4"/>
    <s v="Suma"/>
    <n v="1"/>
    <n v="0"/>
    <n v="0"/>
    <n v="0"/>
    <n v="1"/>
    <n v="3"/>
    <n v="9376029000"/>
    <n v="8403"/>
    <n v="8647"/>
    <n v="8899"/>
    <m/>
  </r>
  <r>
    <n v="8"/>
    <x v="4"/>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767"/>
    <s v="Kennedy en Línea"/>
    <s v="Operativizar 4 Centros de Acceso Comunitario en zonas rurales y/o apartadas y/o urbanas, con énfasis en Servicios TIC´s generados."/>
    <s v="CONECTIVIDAD"/>
    <n v="4"/>
    <s v="Suma"/>
    <n v="1"/>
    <n v="0"/>
    <n v="0"/>
    <n v="0"/>
    <n v="1"/>
    <n v="3"/>
    <n v="819090000"/>
    <n v="734"/>
    <n v="755"/>
    <n v="777"/>
    <m/>
  </r>
  <r>
    <n v="8"/>
    <x v="4"/>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767"/>
    <s v="Kennedy en Línea"/>
    <s v="Operativizar 4 Centros de Acceso Comunitario en zonas rurales y/o apartadas y/o urbanas, con énfasis en procesos de formación y desarrollo de competencias digitales."/>
    <s v="FORTALECIMIENTO DE CAPACIDADES"/>
    <n v="4"/>
    <s v="Suma"/>
    <n v="1"/>
    <n v="0"/>
    <n v="0"/>
    <n v="0"/>
    <n v="1"/>
    <n v="3"/>
    <n v="1228635000"/>
    <n v="1101"/>
    <n v="1133"/>
    <n v="1166"/>
    <m/>
  </r>
  <r>
    <n v="8"/>
    <x v="4"/>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733"/>
    <s v="Voces De Kennedy"/>
    <s v="Fortalecer 240 Organizaciones sociales e Instancias de participación ciudadana."/>
    <s v="FORTALECIMIENTO DE ORGANIZACIONES"/>
    <n v="240"/>
    <s v="Suma"/>
    <n v="60"/>
    <n v="0"/>
    <n v="0"/>
    <n v="0"/>
    <n v="60"/>
    <n v="180"/>
    <n v="2347758000"/>
    <n v="2104"/>
    <n v="2165"/>
    <n v="2228"/>
    <m/>
  </r>
  <r>
    <n v="8"/>
    <x v="4"/>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733"/>
    <s v="Voces De Kennedy"/>
    <s v="Capacitar 3200 personas a través de procesos de formación para la participación de manera virtual y presencial."/>
    <s v="CAPACITACIÓN"/>
    <n v="3200"/>
    <s v="Suma"/>
    <n v="800"/>
    <n v="0"/>
    <n v="0"/>
    <n v="0"/>
    <n v="800"/>
    <n v="2400"/>
    <n v="2347758000"/>
    <n v="2104"/>
    <n v="2165"/>
    <n v="2228"/>
    <m/>
  </r>
  <r>
    <n v="8"/>
    <x v="4"/>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733"/>
    <s v="Voces De Kennedy"/>
    <s v="Fortalecer 150 organizaciones comunales."/>
    <s v="FORTALECIMIENTO COMUNAL"/>
    <n v="150"/>
    <s v="Suma"/>
    <n v="37"/>
    <n v="0"/>
    <n v="0"/>
    <n v="0"/>
    <n v="37"/>
    <n v="113"/>
    <n v="1500165000"/>
    <n v="1344"/>
    <n v="1384"/>
    <n v="1424"/>
    <m/>
  </r>
  <r>
    <n v="8"/>
    <x v="4"/>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793"/>
    <s v="Kennedy Espacio que Inspira"/>
    <s v="Intervenir 4 equipamientos culturales con acciones de construcción, adecuación y/o dotación."/>
    <s v="INTERVENCIÓN"/>
    <n v="4"/>
    <s v="Suma"/>
    <n v="1"/>
    <n v="0"/>
    <n v="0"/>
    <n v="0"/>
    <n v="1"/>
    <n v="3"/>
    <n v="956355000"/>
    <n v="857"/>
    <n v="882"/>
    <n v="908"/>
    <m/>
  </r>
  <r>
    <n v="8"/>
    <x v="4"/>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40"/>
    <s v="Kennedy Trazos de Identidad"/>
    <s v="Concertar e implementar una (1) iniciativa de inversión local con los pueblos indígenas (aplica en todas las localidades con autoridades indígenas)."/>
    <s v="INICIATIVAS PUEBLO INDÍGENA"/>
    <n v="1"/>
    <s v="Suma"/>
    <n v="0.25"/>
    <n v="0"/>
    <n v="0"/>
    <n v="0"/>
    <n v="0.25"/>
    <n v="0.75"/>
    <n v="230017000"/>
    <n v="206"/>
    <n v="212"/>
    <n v="218"/>
    <m/>
  </r>
  <r>
    <n v="8"/>
    <x v="4"/>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40"/>
    <s v="Kennedy Trazos de Identidad"/>
    <s v="Concertar e implementar una (1) iniciativa de inversión local con las comunidades negras, afrocolombianas y palenqueras (aplica en todas las localidades con autoridades NAP)."/>
    <s v="INICIATIVAS COMUNIDADES NEGRAS, AFROCOLOMBIANAS, PALENQUERAS"/>
    <n v="1"/>
    <s v="Suma"/>
    <n v="0.25"/>
    <n v="0"/>
    <n v="0"/>
    <n v="0"/>
    <n v="0.25"/>
    <n v="0.75"/>
    <n v="527080000"/>
    <n v="472"/>
    <n v="490"/>
    <n v="502"/>
    <m/>
  </r>
  <r>
    <n v="8"/>
    <x v="4"/>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40"/>
    <s v="Kennedy Trazos de Identidad"/>
    <s v="Concertar e implementar una (1) iniciativa de inversión local con las comunidades raizales (aplica en todas las localidades con autoridades raizales)."/>
    <s v="INICIATIVAS RAIZALES"/>
    <n v="1"/>
    <s v="Suma"/>
    <n v="0.25"/>
    <n v="0"/>
    <n v="0"/>
    <n v="0"/>
    <n v="0.25"/>
    <n v="0.75"/>
    <n v="184013000"/>
    <n v="165"/>
    <n v="168"/>
    <n v="174"/>
    <m/>
  </r>
  <r>
    <n v="8"/>
    <x v="4"/>
    <s v="GOBIERNO"/>
    <n v="106"/>
    <s v="Iniciativa de inversión local concertada e implementada con el pueblo rom gitano"/>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40"/>
    <s v="Kennedy Trazos de Identidad"/>
    <s v="Concertar e implementar una (1) iniciativa de inversión local con el pueblo Rrom (aplica en todas las localidades con autoridades gitanas)."/>
    <s v="INICIATIVAS ROM"/>
    <n v="1"/>
    <s v="Suma"/>
    <n v="0.25"/>
    <n v="0"/>
    <n v="0"/>
    <n v="0"/>
    <n v="0.25"/>
    <n v="0.75"/>
    <n v="184013000"/>
    <n v="165"/>
    <n v="168"/>
    <n v="174"/>
    <m/>
  </r>
  <r>
    <n v="20"/>
    <x v="5"/>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30"/>
    <s v="Por una mejor convivencia en Sumapaz"/>
    <s v="Implementar 16 acciones formativas diferenciales para la promoción de la convivencia ciudadana"/>
    <s v="FORMACIÓN"/>
    <n v="16"/>
    <s v="Suma"/>
    <n v="4"/>
    <n v="0"/>
    <n v="0"/>
    <n v="0"/>
    <n v="4"/>
    <n v="12"/>
    <n v="170000000"/>
    <n v="167.18"/>
    <n v="172.04"/>
    <n v="177.05"/>
    <m/>
  </r>
  <r>
    <n v="20"/>
    <x v="5"/>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30"/>
    <s v="Por una mejor convivencia en Sumapaz"/>
    <s v="Implementar 16 iniciativas de convivencia con participación de la ciudadanía"/>
    <s v="INICIATIVAS"/>
    <n v="16"/>
    <s v="Suma"/>
    <n v="4"/>
    <n v="0"/>
    <n v="0"/>
    <n v="0"/>
    <n v="4"/>
    <n v="12"/>
    <n v="170000000"/>
    <n v="167.18"/>
    <n v="172.04"/>
    <n v="177.05"/>
    <m/>
  </r>
  <r>
    <n v="20"/>
    <x v="5"/>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526"/>
    <s v="Por una vida libre de violencias para las mujeres de Sumapaz"/>
    <s v="Vincular 1200 personas en acciones para la prevención del feminicidio y la violencia contra la mujer."/>
    <s v="PREVENCIÓN"/>
    <n v="1200"/>
    <s v="Suma"/>
    <n v="300"/>
    <n v="0"/>
    <n v="0"/>
    <n v="0"/>
    <n v="300"/>
    <n v="900"/>
    <n v="410000000"/>
    <n v="420.88"/>
    <n v="433.13"/>
    <n v="445.74"/>
    <m/>
  </r>
  <r>
    <n v="20"/>
    <x v="5"/>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290"/>
    <s v="Fortaleciendo la justicia en Sumapaz"/>
    <s v="Fortalecer 8 programas de abordaje de conflictividad escolar para la convivencia con enfoque restaurativo"/>
    <s v="CONFLICTIVIDAD ESCOLAR"/>
    <n v="8"/>
    <s v="Suma"/>
    <n v="2"/>
    <n v="0"/>
    <n v="0"/>
    <n v="0"/>
    <n v="2"/>
    <n v="6"/>
    <n v="80000000"/>
    <n v="59.95"/>
    <n v="61.69"/>
    <n v="63.49"/>
    <m/>
  </r>
  <r>
    <n v="20"/>
    <x v="5"/>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290"/>
    <s v="Fortaleciendo la justicia en Sumapaz"/>
    <s v="Fortalecer 80 actores comunitarios con herramientas y capacidades para la implementación de un enfoque restaurativo para la justicia y la convivencia"/>
    <s v="FORTALECIMIENTO DE CAPACIDADES"/>
    <n v="80"/>
    <s v="Suma"/>
    <n v="20"/>
    <n v="0"/>
    <n v="0"/>
    <n v="0"/>
    <n v="20"/>
    <n v="60"/>
    <n v="140000000"/>
    <n v="138.44"/>
    <n v="142.47"/>
    <n v="146.62"/>
    <m/>
  </r>
  <r>
    <n v="20"/>
    <x v="5"/>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290"/>
    <s v="Fortaleciendo la justicia en Sumapaz"/>
    <s v="Beneficiar 100 ciudadanos con habilidades y capacidades para gestionar la convivencia constructivamente"/>
    <s v="GESTIÓN DE LA CONVIVENCIA"/>
    <n v="100"/>
    <s v="Suma"/>
    <n v="25"/>
    <n v="0"/>
    <n v="0"/>
    <n v="0"/>
    <n v="25"/>
    <n v="75"/>
    <n v="140000000"/>
    <n v="138.44"/>
    <n v="142.47"/>
    <n v="146.62"/>
    <m/>
  </r>
  <r>
    <n v="20"/>
    <x v="5"/>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290"/>
    <s v="Fortaleciendo la justicia en Sumapaz"/>
    <s v="Implementar 16 acciones pedagógicas para la gestión de conflictividades y prevención de violencias"/>
    <s v="FORMACIÓN"/>
    <n v="16"/>
    <s v="Suma"/>
    <n v="4"/>
    <n v="0"/>
    <n v="0"/>
    <n v="0"/>
    <n v="4"/>
    <n v="12"/>
    <n v="100000000"/>
    <n v="59.33"/>
    <n v="61.06"/>
    <n v="62.84"/>
    <m/>
  </r>
  <r>
    <n v="20"/>
    <x v="5"/>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474"/>
    <s v="Por un mejor espacio público en Sumapaz"/>
    <s v="Intervenir 13250 metros cuadrados de elementos del sistema de espacio público peatonal con acciones de construcción y/o conservación."/>
    <s v="INTERVENCIÓN"/>
    <n v="13250"/>
    <s v="Suma"/>
    <n v="3313"/>
    <n v="0"/>
    <n v="0"/>
    <n v="0"/>
    <n v="3313"/>
    <n v="9937"/>
    <n v="1200000000"/>
    <n v="1095.1400000000001"/>
    <n v="1127.02"/>
    <n v="1159.83"/>
    <m/>
  </r>
  <r>
    <n v="20"/>
    <x v="5"/>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398"/>
    <s v="Cuidado y protección para la población Vulnerable de Sumapaz"/>
    <s v="Atender 800 personas con apoyos que contribuyan al ingreso mínimo garantizado. "/>
    <s v="INGRESO MÍNIMO"/>
    <n v="800"/>
    <s v="Suma"/>
    <n v="200"/>
    <n v="0"/>
    <n v="0"/>
    <n v="0"/>
    <n v="200"/>
    <n v="600"/>
    <n v="550000000"/>
    <n v="550"/>
    <n v="550"/>
    <n v="650"/>
    <m/>
  </r>
  <r>
    <n v="20"/>
    <x v="5"/>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398"/>
    <s v="Cuidado y protección para la población Vulnerable de Sumapaz"/>
    <s v="Beneficiar 305 personas mayores con transferencias monetarias"/>
    <s v="APOYO ECONÓMICO PERSONA MAYOR"/>
    <n v="305"/>
    <s v="Constante"/>
    <n v="305"/>
    <n v="0"/>
    <n v="0"/>
    <n v="0"/>
    <n v="76.25"/>
    <n v="228.75"/>
    <n v="950000000"/>
    <n v="950"/>
    <n v="950"/>
    <n v="950"/>
    <m/>
  </r>
  <r>
    <n v="20"/>
    <x v="5"/>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324"/>
    <s v="Acciones para el cuidado de la salud y el bienestar de las y los Sumapaceños"/>
    <s v="Vincular 200 personas con discapacidad, cuidadores y cuidadoras, en actividades complementarias en salud"/>
    <s v="ACCIONES COMPLEMENTARIAS "/>
    <n v="200"/>
    <s v="Suma"/>
    <n v="50"/>
    <n v="0"/>
    <n v="0"/>
    <n v="0"/>
    <n v="50"/>
    <n v="150"/>
    <n v="260000000"/>
    <n v="260"/>
    <n v="260"/>
    <n v="260"/>
    <m/>
  </r>
  <r>
    <n v="20"/>
    <x v="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324"/>
    <s v="Acciones para el cuidado de la salud y el bienestar de las y los Sumapaceños"/>
    <s v="Vincular 300 personas a las acciones desarrolladas desde los dispositivos de base comunitaria en respuesta al consumo de SPA"/>
    <s v="DISMINUCIÓN FACTORES DE RIESGO SPA"/>
    <n v="300"/>
    <s v="Suma"/>
    <n v="75"/>
    <n v="0"/>
    <n v="0"/>
    <n v="0"/>
    <n v="75"/>
    <n v="225"/>
    <n v="320000000"/>
    <n v="380"/>
    <n v="380"/>
    <n v="380"/>
    <m/>
  </r>
  <r>
    <n v="20"/>
    <x v="5"/>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324"/>
    <s v="Acciones para el cuidado de la salud y el bienestar de las y los Sumapaceños"/>
    <s v="Beneficiar 180 personas con discapacidad a través de Dispositivos de Asistencia Personal - Ayudas Técnicas (no incluidas en los Planes de Beneficios)"/>
    <s v="DISPOSITIVOS DE ASISTENCIA PERSONAL"/>
    <n v="180"/>
    <s v="Suma"/>
    <n v="45"/>
    <n v="0"/>
    <n v="0"/>
    <n v="0"/>
    <n v="45"/>
    <n v="135"/>
    <n v="250000000"/>
    <n v="190"/>
    <n v="190"/>
    <n v="190"/>
    <m/>
  </r>
  <r>
    <n v="20"/>
    <x v="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324"/>
    <s v="Acciones para el cuidado de la salud y el bienestar de las y los Sumapaceños"/>
    <s v="Vincular 400 personas a las acciones y estrategias para promover la salud sexual y reproductiva consciente en los diferentes ciclos de vida"/>
    <s v="SALUD SEXUAL Y REPRODUCTIVA"/>
    <n v="400"/>
    <s v="Suma"/>
    <n v="100"/>
    <n v="0"/>
    <n v="0"/>
    <n v="0"/>
    <n v="100"/>
    <n v="300"/>
    <n v="370000000"/>
    <n v="370"/>
    <n v="370"/>
    <n v="370"/>
    <m/>
  </r>
  <r>
    <n v="20"/>
    <x v="5"/>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n v="2324"/>
    <s v="Acciones para el cuidado de la salud y el bienestar de las y los Sumapaceños"/>
    <s v="Vincular 1000 personas en acciones complementarias en salud física, nutricional y oral, a través del Circuito del Cuidado"/>
    <s v="SALUD FÍSICA Y NUTRICIONAL"/>
    <n v="1000"/>
    <s v="Suma"/>
    <n v="250"/>
    <n v="0"/>
    <n v="0"/>
    <n v="0"/>
    <n v="250"/>
    <n v="750"/>
    <n v="630000000"/>
    <n v="745"/>
    <n v="745"/>
    <n v="845"/>
    <m/>
  </r>
  <r>
    <n v="20"/>
    <x v="5"/>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324"/>
    <s v="Acciones para el cuidado de la salud y el bienestar de las y los Sumapaceños"/>
    <s v="Beneficiar 600 personas con acciones para la promoción y atención de la salud mental"/>
    <s v="SALUD MENTAL"/>
    <n v="600"/>
    <s v="Suma"/>
    <n v="150"/>
    <n v="0"/>
    <n v="0"/>
    <n v="0"/>
    <n v="150"/>
    <n v="450"/>
    <n v="210000000"/>
    <n v="216.31"/>
    <n v="222.61"/>
    <n v="229.09"/>
    <m/>
  </r>
  <r>
    <n v="20"/>
    <x v="5"/>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386"/>
    <s v="Bogotá también es rural"/>
    <s v="Desarrollar 4 acciones orientadas a la ciudadanía, en el marco de la estrategia &quot;Bogotaneidad"/>
    <s v="ESTRATEGIA BOGOTANEIDAD"/>
    <n v="4"/>
    <s v="Suma"/>
    <n v="1"/>
    <n v="0"/>
    <n v="0"/>
    <n v="0"/>
    <n v="1"/>
    <n v="3"/>
    <n v="400000000"/>
    <n v="400"/>
    <n v="400"/>
    <n v="400"/>
    <m/>
  </r>
  <r>
    <n v="20"/>
    <x v="5"/>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386"/>
    <s v="Bogotá también es rural"/>
    <s v="Fortalecer 4 unidades de innovación pública y  social a nivel local"/>
    <s v="INNOVACIÓN PÚBLICA"/>
    <n v="4"/>
    <s v="Suma"/>
    <n v="1"/>
    <n v="0"/>
    <n v="0"/>
    <n v="0"/>
    <n v="1"/>
    <n v="3"/>
    <n v="220000000"/>
    <n v="204.44800000000001"/>
    <n v="203.90899999999999"/>
    <n v="219.739"/>
    <m/>
  </r>
  <r>
    <n v="20"/>
    <x v="5"/>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541"/>
    <s v="Bienestar para las Mujeres de Sumapaz"/>
    <s v="Vincular 600 personas en procesos para la prevención de violencias en el contexto familiar y/o violencia sexual   "/>
    <s v="PREVENCIÓN"/>
    <n v="600"/>
    <s v="Suma"/>
    <n v="150"/>
    <n v="0"/>
    <n v="0"/>
    <n v="0"/>
    <n v="150"/>
    <n v="450"/>
    <n v="480000000"/>
    <n v="420.88"/>
    <n v="433.13"/>
    <n v="445.74"/>
    <m/>
  </r>
  <r>
    <n v="20"/>
    <x v="5"/>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541"/>
    <s v="Bienestar para las Mujeres de Sumapaz"/>
    <s v="Vincular 600 mujeres cuidadoras a estrategias de cuidado."/>
    <s v="ESTRATEGIAS DE CUIDADO"/>
    <n v="600"/>
    <s v="Suma"/>
    <n v="150"/>
    <n v="0"/>
    <n v="0"/>
    <n v="0"/>
    <n v="150"/>
    <n v="450"/>
    <n v="400000000"/>
    <n v="334.35"/>
    <n v="344.08"/>
    <n v="354.1"/>
    <m/>
  </r>
  <r>
    <n v="20"/>
    <x v="5"/>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541"/>
    <s v="Bienestar para las Mujeres de Sumapaz"/>
    <s v="Vincular 2800 mujeres para el ejercicio de derechos y el fortalecimiento de su autonomía económica"/>
    <s v="FORTALECIMIENTO DE CAPACIDADES"/>
    <n v="2800"/>
    <s v="Suma"/>
    <n v="700"/>
    <n v="0"/>
    <n v="0"/>
    <n v="0"/>
    <n v="700"/>
    <n v="2100"/>
    <n v="1100000000"/>
    <n v="959.18"/>
    <n v="987.1"/>
    <n v="1015.84"/>
    <m/>
  </r>
  <r>
    <n v="20"/>
    <x v="5"/>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19"/>
    <s v="Atención a víctimas en Sumapaz"/>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210000000"/>
    <n v="207.66"/>
    <n v="213.7"/>
    <n v="219.92"/>
    <m/>
  </r>
  <r>
    <n v="20"/>
    <x v="5"/>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19"/>
    <s v="Atención a víctimas en Sumapaz"/>
    <s v="Realizar 4 acciones de construcción de paz que contribuyan al tejido social, la integración local, la sostenibilidad económica y/o desarrollo territorial para la reconciliación."/>
    <s v="ACCIONES DE CONSTRUCCIÓN DE PAZ"/>
    <n v="4"/>
    <s v="Suma"/>
    <n v="1"/>
    <n v="0"/>
    <n v="0"/>
    <n v="0"/>
    <n v="1"/>
    <n v="3"/>
    <n v="470000000"/>
    <n v="414.08"/>
    <n v="426.13"/>
    <n v="438.54"/>
    <m/>
  </r>
  <r>
    <n v="20"/>
    <x v="5"/>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19"/>
    <s v="Atención a víctimas en Sumapaz"/>
    <s v="Realizar 8 procesos de fortalecimiento de habilidades y capacidades de la población víctima del conflicto armado o excombatientes para promover su participación en los diferentes escenarios."/>
    <s v="FORTALECIMIENTO DE CAPACIDADES"/>
    <n v="8"/>
    <s v="Suma"/>
    <n v="2"/>
    <n v="0"/>
    <n v="0"/>
    <n v="0"/>
    <n v="2"/>
    <n v="6"/>
    <n v="210000000"/>
    <n v="207.04"/>
    <n v="213.07"/>
    <n v="219.27"/>
    <m/>
  </r>
  <r>
    <n v="20"/>
    <x v="5"/>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86"/>
    <s v="Acciones para la promoción de la cultura, tradición y costumbres sumapaceñas"/>
    <s v="Otorgar 50 estímulos de apoyo al sector artístico y cultural."/>
    <s v="ESTÍMULOS"/>
    <n v="50"/>
    <s v="Suma"/>
    <n v="12.5"/>
    <n v="0"/>
    <n v="0"/>
    <n v="0"/>
    <n v="12.5"/>
    <n v="37.5"/>
    <n v="280000000"/>
    <n v="280"/>
    <n v="280"/>
    <n v="280"/>
    <m/>
  </r>
  <r>
    <n v="20"/>
    <x v="5"/>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86"/>
    <s v="Acciones para la promoción de la cultura, tradición y costumbres sumapaceñas"/>
    <s v="Realizar 12 eventos de promoción, circulación y apropiación de actividades artísticas, culturales y patrimoniales."/>
    <s v="EVENTOS"/>
    <n v="12"/>
    <s v="Suma"/>
    <n v="3"/>
    <n v="0"/>
    <n v="0"/>
    <n v="0"/>
    <n v="3"/>
    <n v="9"/>
    <n v="2000000000"/>
    <n v="1854.08"/>
    <n v="1908.05"/>
    <n v="1963.6"/>
    <m/>
  </r>
  <r>
    <n v="20"/>
    <x v="5"/>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86"/>
    <s v="Acciones para la promoción de la cultura, tradición y costumbres sumapaceñas"/>
    <s v="Capacitar 600 personas en los campos artísticos, interculturales, culturales y/o patrimoniales."/>
    <s v="CAPACITACIÓN"/>
    <n v="600"/>
    <s v="Suma"/>
    <n v="150"/>
    <n v="0"/>
    <n v="0"/>
    <n v="0"/>
    <n v="150"/>
    <n v="450"/>
    <n v="800000000"/>
    <n v="435.09"/>
    <n v="447.76"/>
    <n v="460.79"/>
    <m/>
  </r>
  <r>
    <n v="20"/>
    <x v="5"/>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86"/>
    <s v="Acciones para la promoción de la cultura, tradición y costumbres sumapaceñas"/>
    <s v="Beneficiar 32 organizaciones artísticas, culturales y patrimoniales con elementos entregados."/>
    <s v="ENTREGA DE ELEMENTOS"/>
    <n v="32"/>
    <s v="Suma"/>
    <n v="8"/>
    <n v="0"/>
    <n v="0"/>
    <n v="0"/>
    <n v="8"/>
    <n v="24"/>
    <n v="190000000"/>
    <n v="185.41"/>
    <n v="190.8"/>
    <n v="196.36"/>
    <m/>
  </r>
  <r>
    <n v="20"/>
    <x v="5"/>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388"/>
    <s v="Recreación y Deporte para Sumapaz"/>
    <s v="Beneficiar 40 colectivos u organizaciones recreo deportivas  inscritas en el Banco que implementan iniciativas de carácter barrial con apoyos económicos"/>
    <s v="BANCO DE INICIATIVAS"/>
    <n v="40"/>
    <s v="Suma"/>
    <n v="10"/>
    <n v="0"/>
    <n v="0"/>
    <n v="0"/>
    <n v="10"/>
    <n v="30"/>
    <n v="132000000"/>
    <n v="135.04"/>
    <n v="138.97"/>
    <n v="143.02000000000001"/>
    <m/>
  </r>
  <r>
    <n v="20"/>
    <x v="5"/>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388"/>
    <s v="Recreación y Deporte para Sumapaz"/>
    <s v="Beneficiar  1200 personas en actividades recreo-deportivas comunitarias."/>
    <s v="ACTIVIDADES RECREODEPORTIVAS"/>
    <n v="1200"/>
    <s v="Suma"/>
    <n v="300"/>
    <n v="0"/>
    <n v="0"/>
    <n v="0"/>
    <n v="300"/>
    <n v="900"/>
    <n v="1000000000"/>
    <n v="689.72"/>
    <n v="709.79"/>
    <n v="730.46"/>
    <m/>
  </r>
  <r>
    <n v="20"/>
    <x v="5"/>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388"/>
    <s v="Recreación y Deporte para Sumapaz"/>
    <s v="Capacitar 1000 personas en los campos deportivos o recreativos "/>
    <s v="CAPACITACIÓN"/>
    <n v="1000"/>
    <s v="Suma"/>
    <n v="250"/>
    <n v="0"/>
    <n v="0"/>
    <n v="0"/>
    <n v="250"/>
    <n v="750"/>
    <n v="800000000"/>
    <n v="603.5"/>
    <n v="621.07000000000005"/>
    <n v="639.15"/>
    <m/>
  </r>
  <r>
    <n v="20"/>
    <x v="5"/>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388"/>
    <s v="Recreación y Deporte para Sumapaz"/>
    <s v="Beneficiar 1000 Personas con la entrega de dotaciones deportivas."/>
    <s v="DOTACIÓN"/>
    <n v="1000"/>
    <s v="Suma"/>
    <n v="250"/>
    <n v="0"/>
    <n v="0"/>
    <n v="0"/>
    <n v="250"/>
    <n v="750"/>
    <n v="300000000"/>
    <n v="297.89"/>
    <n v="306.56"/>
    <n v="315.49"/>
    <m/>
  </r>
  <r>
    <n v="20"/>
    <x v="5"/>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666"/>
    <s v="Sumapaz proteje su fauna"/>
    <s v="Vincular 600 personas en acciones educativas en temas de protección y bienestar animal"/>
    <s v="ACCIONES PEDAGÓGICAS"/>
    <n v="600"/>
    <s v="Suma"/>
    <n v="150"/>
    <n v="0"/>
    <n v="0"/>
    <n v="0"/>
    <n v="150"/>
    <n v="450"/>
    <n v="200000000"/>
    <n v="176.14"/>
    <n v="181.26"/>
    <n v="186.54"/>
    <m/>
  </r>
  <r>
    <n v="20"/>
    <x v="5"/>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666"/>
    <s v="Sumapaz proteje su fauna"/>
    <s v="Atender 1000 animales en los programas de brigadas médicas, urgencias veterinarias y adopciones"/>
    <s v="BIENESTAR ANIMAL"/>
    <n v="1000"/>
    <s v="Suma"/>
    <n v="250"/>
    <n v="0"/>
    <n v="0"/>
    <n v="0"/>
    <n v="250"/>
    <n v="750"/>
    <n v="783000000"/>
    <n v="702.08"/>
    <n v="722.51"/>
    <n v="743.55"/>
    <m/>
  </r>
  <r>
    <n v="20"/>
    <x v="5"/>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703"/>
    <s v="Una mejor educación para Sumapaz"/>
    <s v="Dotar 18 sedes educativas urbanas y rurales con recursos pedagógicos y/o tecnológicos"/>
    <s v="DOTACIÓN"/>
    <n v="18"/>
    <s v="Suma"/>
    <n v="4.5"/>
    <n v="0"/>
    <n v="0"/>
    <n v="0"/>
    <n v="4.5"/>
    <n v="13.5"/>
    <n v="830000000"/>
    <n v="830"/>
    <n v="830"/>
    <n v="830"/>
    <m/>
  </r>
  <r>
    <n v="20"/>
    <x v="5"/>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703"/>
    <s v="Una mejor educación para Sumapaz"/>
    <s v="Beneficiar 160 estudiantes en programas de educación posmedia (niveles de formación técnico profesional, tecnólogo, profesional universitario y educación para el trabajo y desarrollo humano)."/>
    <s v="SOSTENIMIENTO"/>
    <n v="160"/>
    <s v="Suma"/>
    <n v="40"/>
    <n v="0"/>
    <n v="0"/>
    <n v="0"/>
    <n v="40"/>
    <n v="120"/>
    <n v="2000000000"/>
    <n v="2000"/>
    <n v="2000"/>
    <n v="2000"/>
    <m/>
  </r>
  <r>
    <n v="20"/>
    <x v="5"/>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703"/>
    <s v="Una mejor educación para Sumapaz"/>
    <s v="Beneficiar 160 estudiantes con apoyo de sostenimiento para la permanencia en la educación posmedia (niveles de formación técnico profesional, tecnólogo, profesional universitario y educación para el trabajo y desarrollo humano)."/>
    <s v="APOYO EDUCACIÓN POSMEDIA"/>
    <n v="160"/>
    <s v="Suma"/>
    <n v="40"/>
    <n v="0"/>
    <n v="0"/>
    <n v="0"/>
    <n v="40"/>
    <n v="120"/>
    <n v="1000000000"/>
    <n v="1000"/>
    <n v="1000"/>
    <n v="1000"/>
    <m/>
  </r>
  <r>
    <n v="20"/>
    <x v="5"/>
    <s v="EDUCACIÓN"/>
    <n v="53"/>
    <s v="Proyectos para el desarrollo integral de la primera infancia y la relación escuela, familia y comunidad."/>
    <s v="Educación como eje del potencial humano"/>
    <s v="Procesos complementarios de educación a las personas para el cierre de brechas de la ruralidad"/>
    <s v="Presupuestos Participativos"/>
    <m/>
    <s v="Objetivo 3. Bogotá Confía en su Potencial"/>
    <s v="Programa 16. Atención integral a la primera infancia y educación como eje del potencial humano."/>
    <n v="17"/>
    <n v="2703"/>
    <s v="Una mejor educación para Sumapaz"/>
    <s v="Implementar 8 Proyectos para el desarrollo integral de la primera infancia y la relación escuela, familia y comunidad."/>
    <s v="DESARROLLO INTEGRAL"/>
    <n v="8"/>
    <s v="Suma"/>
    <n v="2"/>
    <n v="0"/>
    <n v="0"/>
    <n v="0"/>
    <n v="2"/>
    <n v="6"/>
    <n v="300000000"/>
    <n v="309.63"/>
    <n v="318.64"/>
    <n v="327.92"/>
    <m/>
  </r>
  <r>
    <n v="20"/>
    <x v="5"/>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395"/>
    <s v="Fortalecimiento de capacidades y habilidades para el trabajo"/>
    <s v="Realizar 4 acciones para fortalecer las capacidades y/o habilidades, técnicas y blandas de las personas de la localidad, con el fin de mejorar el acceso a oportunidades de empleo."/>
    <s v="FORTALECIMIENTO DE CAPACIDADES"/>
    <n v="4"/>
    <s v="Suma"/>
    <n v="4.5"/>
    <n v="0"/>
    <n v="0"/>
    <n v="0"/>
    <n v="4.5"/>
    <n v="-0.5"/>
    <n v="230000000"/>
    <n v="234.85"/>
    <n v="241.69"/>
    <n v="248.72"/>
    <m/>
  </r>
  <r>
    <n v="20"/>
    <x v="5"/>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288"/>
    <s v="Acciones para fortalecer las industrias culturales y creativas"/>
    <s v="Financiar 20 proyectos del sector cultural y creativo."/>
    <s v="SOSTENIBILIDAD"/>
    <n v="20"/>
    <s v="Suma"/>
    <n v="5"/>
    <n v="0"/>
    <n v="0"/>
    <n v="0"/>
    <n v="5"/>
    <n v="15"/>
    <n v="210000000"/>
    <n v="216.31"/>
    <n v="222.61"/>
    <n v="229.09"/>
    <m/>
  </r>
  <r>
    <n v="20"/>
    <x v="5"/>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315"/>
    <s v="Somos Sumapaz: Emprendiendo de manera sostenible en el territorio"/>
    <s v="Vincular 600 hogares y/o unidades productivas a procesos productivos y de comercialización en el sector rural."/>
    <s v="PRODUCTIVIDAD Y COMERCIALIZACIÓN"/>
    <n v="600"/>
    <s v="Suma"/>
    <n v="150"/>
    <n v="0"/>
    <n v="0"/>
    <n v="0"/>
    <n v="150"/>
    <n v="450"/>
    <n v="1245000000"/>
    <n v="1113.68"/>
    <n v="1146.0999999999999"/>
    <n v="1179.47"/>
    <m/>
  </r>
  <r>
    <n v="20"/>
    <x v="5"/>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315"/>
    <s v="Somos Sumapaz: Emprendiendo de manera sostenible en el territorio"/>
    <s v="Apoyar 120 Mipymes, emprendimientos y/o actores de la economía informal para el fortalecimiento del tejido empresarial local."/>
    <s v="TEJIDO EMPRESARIAL LOCAL"/>
    <n v="120"/>
    <s v="Suma"/>
    <n v="30"/>
    <n v="0"/>
    <n v="0"/>
    <n v="0"/>
    <n v="30"/>
    <n v="90"/>
    <n v="690000000"/>
    <n v="618.64"/>
    <n v="636.65"/>
    <n v="655.19000000000005"/>
    <m/>
  </r>
  <r>
    <n v="20"/>
    <x v="5"/>
    <s v="HÁBITAT"/>
    <n v="59"/>
    <s v="Predios legalizados y/o con titulación gestionados"/>
    <s v="Hábitat sostenible e incluyente"/>
    <s v="Legalización y titulación de predios"/>
    <s v="Gestión Pública Local"/>
    <m/>
    <s v="Objetivo 4. Bogotá Ordena su Territorio y Avanza en su Acción Climática"/>
    <s v="Programa 23: Ordenamiento territorial sostenible, equilibrado y participativo"/>
    <n v="21"/>
    <n v="2362"/>
    <s v="Legalización y titulación de predios en Sumapaz"/>
    <s v="Gestionar la titulación o legalización de 150 predios."/>
    <s v="TITULACIÓN Y LEGALIZACIÓN"/>
    <n v="150"/>
    <s v="Suma"/>
    <n v="37.5"/>
    <n v="0"/>
    <n v="0"/>
    <n v="0"/>
    <n v="37.5"/>
    <n v="112.5"/>
    <n v="580000000"/>
    <n v="570"/>
    <n v="570"/>
    <n v="580"/>
    <m/>
  </r>
  <r>
    <n v="20"/>
    <x v="5"/>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358"/>
    <s v="Mejores parques para Sumapaz"/>
    <s v="Construir 4000 m2 de Parques de la red de proximidad (la construcción incluye su dotación)."/>
    <s v="CONSTRUCCIÓN"/>
    <n v="4000"/>
    <s v="Suma"/>
    <n v="1000"/>
    <n v="0"/>
    <n v="0"/>
    <n v="0"/>
    <n v="1000"/>
    <n v="3000"/>
    <n v="1000000000"/>
    <n v="679.83"/>
    <n v="699.62"/>
    <n v="719.99"/>
    <m/>
  </r>
  <r>
    <n v="20"/>
    <x v="5"/>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358"/>
    <s v="Mejores parques para Sumapaz"/>
    <s v="Intervenir 1 Parques  de la red de proximidad con acciones de mejoramiento, mantenimiento y/o dotación. "/>
    <s v="INTERVENCIÓN"/>
    <n v="1"/>
    <s v="Suma"/>
    <n v="2.5000000000000001E-2"/>
    <n v="0"/>
    <n v="0"/>
    <n v="0"/>
    <n v="2.5000000000000001E-2"/>
    <n v="0.97499999999999998"/>
    <n v="340000000"/>
    <n v="347.33"/>
    <n v="357.44"/>
    <n v="367.85"/>
    <m/>
  </r>
  <r>
    <n v="20"/>
    <x v="5"/>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71"/>
    <s v="Asistencia técnica agropecuaria y educación ambiental en la localidad de Sumapaz"/>
    <s v="Implementar 4 procesos comunitarios de educación ambiental que promueven la conservación de la biodiversidad y el agua"/>
    <s v="EDUCACIÓN AMBIENTAL"/>
    <n v="4"/>
    <s v="Suma"/>
    <n v="1"/>
    <n v="0"/>
    <n v="0"/>
    <n v="0"/>
    <n v="1"/>
    <n v="3"/>
    <n v="450000000"/>
    <n v="450"/>
    <n v="450"/>
    <n v="550"/>
    <m/>
  </r>
  <r>
    <n v="20"/>
    <x v="5"/>
    <s v="AMBIENTE/HÁBITAT"/>
    <n v="75"/>
    <s v="Número de huertas rurales implementada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71"/>
    <s v="Asistencia técnica agropecuaria y educación ambiental en la localidad de Sumapaz"/>
    <s v="Implementar 100 huertas rurales "/>
    <s v="HUERTAS URBANAS"/>
    <n v="100"/>
    <s v="Suma"/>
    <n v="25"/>
    <n v="0"/>
    <n v="0"/>
    <n v="0"/>
    <n v="25"/>
    <n v="75"/>
    <n v="420000000"/>
    <n v="420"/>
    <n v="420"/>
    <n v="520"/>
    <m/>
  </r>
  <r>
    <n v="20"/>
    <x v="5"/>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671"/>
    <s v="Asistencia técnica agropecuaria y educación ambiental en la localidad de Sumapaz"/>
    <s v="Capacitar 500 personas en separación en la fuente y reciclaje."/>
    <s v="SEPARACIÓN EN LA FUENTE"/>
    <n v="500"/>
    <s v="Suma"/>
    <n v="125"/>
    <n v="0"/>
    <n v="0"/>
    <n v="0"/>
    <n v="125"/>
    <n v="375"/>
    <n v="470000000"/>
    <n v="420.88"/>
    <n v="433.13"/>
    <n v="445.74"/>
    <m/>
  </r>
  <r>
    <n v="20"/>
    <x v="5"/>
    <s v="AMBIENTE/HÁBITAT"/>
    <n v="110"/>
    <s v="Número de predios rurales con buenas prácticas agropecuarias y ambientales que fortalezcan la protección a coberturas vegetales y recurso hídrico"/>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671"/>
    <s v="Asistencia técnica agropecuaria y educación ambiental en la localidad de Sumapaz"/>
    <s v="Apoyar 500 predios rurales con buenas prácticas agropecuarias y ambientales que fortalezcan la protección a coberturas vegetales y recurso hídrico"/>
    <s v="BUENAS PRÁCTICAS"/>
    <n v="500"/>
    <s v="Suma"/>
    <n v="125"/>
    <n v="0"/>
    <n v="0"/>
    <n v="0"/>
    <n v="125"/>
    <n v="375"/>
    <n v="1500000000"/>
    <n v="1500"/>
    <n v="1600"/>
    <n v="2000"/>
    <m/>
  </r>
  <r>
    <n v="20"/>
    <x v="5"/>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682"/>
    <s v="Restauración ecológica urbana y/o rural"/>
    <s v="Lograr 16 hectáreas en proceso de restauración ecológica"/>
    <s v="RESTAURACIÓN ECOLÓGICA"/>
    <n v="16"/>
    <s v="Suma"/>
    <n v="4"/>
    <n v="0"/>
    <n v="0"/>
    <n v="0"/>
    <n v="4"/>
    <n v="12"/>
    <n v="690000000"/>
    <n v="618.03"/>
    <n v="636.02"/>
    <n v="654.53"/>
    <m/>
  </r>
  <r>
    <n v="20"/>
    <x v="5"/>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682"/>
    <s v="Restauración ecológica urbana y/o rural"/>
    <s v="Realizar acciones de conservación en 8 hectáreas de la  Estructura Ecológica Principal"/>
    <s v="CONSERVACIÓN"/>
    <n v="8"/>
    <s v="Suma"/>
    <n v="2"/>
    <n v="0"/>
    <n v="0"/>
    <n v="0"/>
    <n v="2"/>
    <n v="6"/>
    <n v="345000000"/>
    <n v="303.45"/>
    <n v="312.27999999999997"/>
    <n v="321.38"/>
    <m/>
  </r>
  <r>
    <n v="20"/>
    <x v="5"/>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289"/>
    <s v="Movilidad para Sumapaz"/>
    <s v="Intervenir 40 Kilómetros-carril de malla vial rural con acciones de construcción y/o conservación"/>
    <s v="INTERVENCIÓN MALLA VIAL RURAL"/>
    <n v="40"/>
    <s v="Suma"/>
    <n v="10"/>
    <n v="0"/>
    <n v="0"/>
    <n v="0"/>
    <n v="10"/>
    <n v="30"/>
    <n v="14682000000"/>
    <n v="11525.57"/>
    <n v="11861.07"/>
    <n v="12206.41"/>
    <m/>
  </r>
  <r>
    <n v="20"/>
    <x v="5"/>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13"/>
    <s v="Manejo de emergencias y mitigación del riesgo de desastres"/>
    <s v="Realizar 12 acciones efectivas para el fortalecimiento de las capacidades locales en torno a la gestión del riesgo"/>
    <s v="GESTIÓN DEL RIESGO"/>
    <n v="12"/>
    <s v="Suma"/>
    <n v="4"/>
    <n v="0"/>
    <n v="0"/>
    <n v="0"/>
    <n v="4"/>
    <n v="8"/>
    <n v="460000000"/>
    <n v="400"/>
    <n v="400"/>
    <n v="400"/>
    <m/>
  </r>
  <r>
    <n v="20"/>
    <x v="5"/>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13"/>
    <s v="Manejo de emergencias y mitigación del riesgo de desastres"/>
    <s v="Realizar 40 obras de mitigación y/u obras de mitigación existentes con mantenimiento"/>
    <s v="OBRAS DE MITIGACIÓN"/>
    <n v="40"/>
    <s v="Suma"/>
    <n v="10"/>
    <n v="0"/>
    <n v="0"/>
    <n v="0"/>
    <n v="10"/>
    <n v="30"/>
    <n v="5280000000"/>
    <n v="4200"/>
    <n v="4700"/>
    <n v="8500"/>
    <m/>
  </r>
  <r>
    <n v="20"/>
    <x v="5"/>
    <s v="HÁBITAT"/>
    <n v="80"/>
    <s v="Número de acueductos veredales asistidos o intervenidos técnica u organizacionalmente."/>
    <s v="Hábitat sostenible e incluyente"/>
    <s v="Acueductos veredales y saneamiento básico."/>
    <s v="Presupuestos Participativos"/>
    <m/>
    <s v="Objetivo 4. Bogotá Ordena su Territorio y Avanza en su Acción Climática"/>
    <s v="Programa 29. Servicios públicos inclusivos y sostenibles."/>
    <n v="27"/>
    <n v="2689"/>
    <s v="Acueductos veredales, saneamiento básico y energías alternativas"/>
    <s v="Fortalecer 4 acueductos veredales con asistencia, intervenir técnica u organizativa"/>
    <s v="ACUEDUCTOS VEREDALES"/>
    <n v="4"/>
    <s v="Suma"/>
    <n v="1"/>
    <n v="0"/>
    <n v="0"/>
    <n v="0"/>
    <n v="1"/>
    <n v="3"/>
    <n v="1540000000"/>
    <n v="1577.82"/>
    <n v="1623.75"/>
    <n v="1671.03"/>
    <m/>
  </r>
  <r>
    <n v="20"/>
    <x v="5"/>
    <s v="HÁBITAT"/>
    <n v="81"/>
    <s v="Acciones con energías alternativas para el área rural realizadas."/>
    <s v="Hábitat sostenible e incluyente"/>
    <s v="Energias alternativas"/>
    <s v="Gestión Pública Local"/>
    <m/>
    <s v="Objetivo 4. Bogotá Ordena su Territorio y Avanza en su Acción Climática"/>
    <s v="Programa 29. Servicios públicos inclusivos y sostenibles."/>
    <n v="27"/>
    <n v="2689"/>
    <s v="Acueductos veredales, saneamiento básico y energías alternativas"/>
    <s v="Realizar 160 acciones  con energías alternativas para el área rural."/>
    <s v="ENERGÍAS ALTERNATIVAS"/>
    <n v="160"/>
    <s v="Suma"/>
    <n v="40"/>
    <n v="0"/>
    <n v="0"/>
    <n v="0"/>
    <n v="40"/>
    <n v="120"/>
    <n v="1500000000"/>
    <n v="1500"/>
    <n v="1600"/>
    <n v="1700"/>
    <m/>
  </r>
  <r>
    <n v="20"/>
    <x v="5"/>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04"/>
    <s v="Atención a la primera Infancia y la persona mayor en Sumapaz"/>
    <s v="Dotar y/o acondicionar 3 unidades operativas orientadas a la atención de la primera infancia (Jardines Infantiles, Casas de Pensamiento Intercultural, Modalidad Espacios Rurales, Crecemos en la Ruralidad, Creciendo Juntos, Centros Amar, Centros Forjar)"/>
    <s v="DOTACIÓN"/>
    <n v="3"/>
    <s v="Suma"/>
    <n v="0.75"/>
    <n v="0"/>
    <n v="0"/>
    <n v="0"/>
    <n v="0.75"/>
    <n v="2.25"/>
    <n v="120000000"/>
    <n v="123.61"/>
    <n v="127.2"/>
    <n v="130.91"/>
    <m/>
  </r>
  <r>
    <n v="20"/>
    <x v="5"/>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04"/>
    <s v="Atención a la primera Infancia y la persona mayor en Sumapaz"/>
    <s v="Dotar y/o acondicionar 1 unidades operativas orientadas a la prestación de servicios a la persona mayor "/>
    <s v="DOTACIÓN"/>
    <n v="1"/>
    <s v="Suma"/>
    <n v="1"/>
    <n v="0"/>
    <n v="0"/>
    <n v="0"/>
    <n v="1"/>
    <n v="0"/>
    <n v="100000000"/>
    <n v="92.7"/>
    <n v="95.4"/>
    <n v="98.18"/>
    <m/>
  </r>
  <r>
    <n v="20"/>
    <x v="5"/>
    <s v="HÁBITAT"/>
    <n v="89"/>
    <s v="Viviendas de interés social rurales mejoradas "/>
    <s v="Hábitat sostenible e incluyente"/>
    <s v="Asignación del subsidio de mejoramiento de vivienda"/>
    <s v="Gestión Pública Local"/>
    <m/>
    <s v="Objetivo 4. Bogotá Ordena su Territorio y Avanza en su Acción Climática"/>
    <s v="Programa 31. Acceso equitativo de vivienda urbana y rural"/>
    <n v="29"/>
    <n v="2278"/>
    <s v="Mejoramiento de vivienda para la comunidad de Sumapaz"/>
    <s v="Mejorar 200 viviendas de interés social rurales."/>
    <s v="MEJORAMIENTO DE VIVIENDA"/>
    <n v="200"/>
    <s v="Suma"/>
    <n v="50"/>
    <n v="0"/>
    <n v="0"/>
    <n v="0"/>
    <n v="50"/>
    <n v="150"/>
    <n v="2300000000"/>
    <n v="2300"/>
    <n v="2500"/>
    <n v="2800"/>
    <m/>
  </r>
  <r>
    <n v="20"/>
    <x v="5"/>
    <s v="GOBIERNO"/>
    <n v="90"/>
    <s v="Sedes administrativas locales terminadas."/>
    <s v="Gobierno confiable"/>
    <s v="Infraestructura local"/>
    <s v="Gestión Pública Local"/>
    <s v="Gobierno confiable (15%)"/>
    <s v="Objetivo 5. Bogotá Confía en su Gobierno"/>
    <s v="Programa 33. Fortalecimiento institucional para un Gobierno confiable"/>
    <n v="30"/>
    <n v="2327"/>
    <s v="Fortalecimiento Institucional y sedes administrativas"/>
    <s v="Terminar 1 sede administrativa local"/>
    <s v="TERMINACIÓN "/>
    <n v="1"/>
    <s v="Suma"/>
    <n v="1"/>
    <n v="0"/>
    <n v="0"/>
    <n v="0"/>
    <n v="1"/>
    <n v="0"/>
    <n v="2357515000"/>
    <n v="0"/>
    <n v="0"/>
    <n v="0"/>
    <m/>
  </r>
  <r>
    <n v="20"/>
    <x v="5"/>
    <s v="GOBIERNO"/>
    <n v="91"/>
    <s v="Sedes administrativas locales construidas."/>
    <s v="Gobierno confiable"/>
    <s v="Infraestructura local"/>
    <s v="Gestión Pública Local"/>
    <s v="Gobierno confiable (15%)"/>
    <s v="Objetivo 5. Bogotá Confía en su Gobierno"/>
    <s v="Programa 33. Fortalecimiento institucional para un Gobierno confiable"/>
    <n v="30"/>
    <n v="2327"/>
    <s v="Fortalecimiento Institucional y sedes administrativas"/>
    <s v="Construir 1 sede administrativa local"/>
    <s v="CONSTRUCCIÓN"/>
    <n v="1"/>
    <s v="Suma"/>
    <n v="1"/>
    <n v="0"/>
    <n v="0"/>
    <n v="0"/>
    <n v="1"/>
    <n v="0"/>
    <n v="800000000"/>
    <n v="4100"/>
    <n v="4100"/>
    <n v="0"/>
    <m/>
  </r>
  <r>
    <n v="20"/>
    <x v="5"/>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327"/>
    <s v="Fortalecimiento Institucional y sedes administrativas"/>
    <s v="Intervenir 1 sede administrativa local"/>
    <s v="INTERVENCIÓN"/>
    <n v="1"/>
    <s v="Suma"/>
    <n v="1"/>
    <n v="0"/>
    <n v="0"/>
    <n v="0"/>
    <n v="1"/>
    <n v="0"/>
    <n v="410000000"/>
    <n v="410"/>
    <n v="410"/>
    <n v="410"/>
    <m/>
  </r>
  <r>
    <n v="20"/>
    <x v="5"/>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327"/>
    <s v="Fortalecimiento Institucional y sedes administrativas"/>
    <s v="Realizar 4 estrategias de fortalecimiento institucional (una por vigencia)."/>
    <s v="FORTALECIMIENTO INSTITUCIONAL"/>
    <n v="4"/>
    <s v="Suma"/>
    <n v="1"/>
    <n v="0"/>
    <n v="0"/>
    <n v="0"/>
    <n v="1"/>
    <n v="3"/>
    <n v="6765000000"/>
    <n v="6250"/>
    <n v="6250"/>
    <n v="6250"/>
    <m/>
  </r>
  <r>
    <n v="20"/>
    <x v="5"/>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265"/>
    <s v="Fortaleciendo la Conectividad en Sumapaz"/>
    <s v="Operativizar 17 Centros de Acceso Comunitario en zonas rurales y/o apartadas y/o urbanas, con énfasis en Servicios TIC´s generados."/>
    <s v="CONECTIVIDAD"/>
    <n v="17"/>
    <s v="Suma"/>
    <n v="4.25"/>
    <n v="0"/>
    <n v="0"/>
    <n v="0"/>
    <n v="4.25"/>
    <n v="12.75"/>
    <n v="900000000"/>
    <n v="519.76"/>
    <n v="534.89"/>
    <n v="550.46"/>
    <m/>
  </r>
  <r>
    <n v="20"/>
    <x v="5"/>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696"/>
    <s v="Participación incidente en Sumapaz"/>
    <s v="Fortalecer 40 Organizaciones sociales e Instancias de participación ciudadana."/>
    <s v="FORTALECIMIENTO DE ORGANIZACIONES"/>
    <n v="40"/>
    <s v="Suma"/>
    <n v="10"/>
    <n v="0"/>
    <n v="0"/>
    <n v="0"/>
    <n v="10"/>
    <n v="30"/>
    <n v="475000000"/>
    <n v="488.86"/>
    <n v="503.09"/>
    <n v="517.74"/>
    <m/>
  </r>
  <r>
    <n v="20"/>
    <x v="5"/>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696"/>
    <s v="Participación incidente en Sumapaz"/>
    <s v="Capacitar 240 personas a través de procesos de formación para la participación de manera virtual y presencial."/>
    <s v="CAPACITACIÓN"/>
    <n v="240"/>
    <s v="Suma"/>
    <n v="60"/>
    <n v="0"/>
    <n v="0"/>
    <n v="0"/>
    <n v="60"/>
    <n v="180"/>
    <n v="300000000"/>
    <n v="334.35"/>
    <n v="344.08"/>
    <n v="354.1"/>
    <m/>
  </r>
  <r>
    <n v="20"/>
    <x v="5"/>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696"/>
    <s v="Participación incidente en Sumapaz"/>
    <s v="Fortalecer 27 organizaciones comunales."/>
    <s v="FORTALECIMIENTO COMUNAL"/>
    <n v="27"/>
    <s v="Suma"/>
    <n v="6.75"/>
    <n v="0"/>
    <n v="0"/>
    <n v="0"/>
    <n v="6.75"/>
    <n v="20.25"/>
    <n v="500000000"/>
    <n v="640"/>
    <n v="640"/>
    <n v="640"/>
    <m/>
  </r>
  <r>
    <n v="20"/>
    <x v="5"/>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696"/>
    <s v="Participación incidente en Sumapaz"/>
    <s v="Rehabilitar  4 salones comunales y/o casas de participación."/>
    <s v="REHABILITACIÓN"/>
    <n v="4"/>
    <s v="Suma"/>
    <n v="1"/>
    <n v="0"/>
    <n v="0"/>
    <n v="0"/>
    <n v="1"/>
    <n v="3"/>
    <n v="300000000"/>
    <n v="173.05"/>
    <n v="178.08"/>
    <n v="183.27"/>
    <m/>
  </r>
  <r>
    <n v="20"/>
    <x v="5"/>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696"/>
    <s v="Participación incidente en Sumapaz"/>
    <s v="Dotar 20 organizaciones comunales"/>
    <s v="DOTACIÓN"/>
    <n v="20"/>
    <s v="Suma"/>
    <n v="5"/>
    <n v="0"/>
    <n v="0"/>
    <n v="0"/>
    <n v="5"/>
    <n v="15"/>
    <n v="250000000"/>
    <n v="105.68"/>
    <n v="108.76"/>
    <n v="111.93"/>
    <m/>
  </r>
  <r>
    <n v="20"/>
    <x v="5"/>
    <s v="GOBIERNO"/>
    <n v="111"/>
    <s v="Salones comunales y/o casas de la participación construi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696"/>
    <s v="Participación incidente en Sumapaz"/>
    <s v="Construir 4 sedes de salones comunales y/o casas de participación."/>
    <s v="CONSTRUCCIÓN"/>
    <n v="4"/>
    <s v="Suma"/>
    <n v="1"/>
    <n v="0"/>
    <n v="0"/>
    <n v="0"/>
    <n v="1"/>
    <n v="3"/>
    <n v="1000000000"/>
    <n v="370.82"/>
    <n v="381.61"/>
    <n v="392.72"/>
    <m/>
  </r>
  <r>
    <n v="20"/>
    <x v="5"/>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331"/>
    <s v="Construcción e Intervención de equipamentos culturales"/>
    <s v="Intervenir 3 equipamientos culturales con acciones de construcción, adecuación y/o dotación"/>
    <s v="INTERVENCIÓN"/>
    <n v="3"/>
    <s v="Suma"/>
    <n v="0.75"/>
    <n v="0"/>
    <n v="0"/>
    <n v="0"/>
    <n v="0.75"/>
    <n v="2.25"/>
    <n v="625000000"/>
    <n v="643.37"/>
    <n v="662.09"/>
    <n v="681.37"/>
    <m/>
  </r>
  <r>
    <n v="12"/>
    <x v="6"/>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33"/>
    <s v="Unidos en caminos de corresponsabilidad"/>
    <s v="Fortalecer 80 organizaciones comunitarias a través de capacidades para promover acciones de corresponsabilidad en la gestión de la seguridad y la convivencia  "/>
    <s v="FORTALECIMIENTO DE CAPACIDADES"/>
    <n v="80"/>
    <s v="Suma"/>
    <n v="20"/>
    <n v="0"/>
    <n v="0"/>
    <n v="0"/>
    <n v="20"/>
    <n v="60"/>
    <n v="253917000"/>
    <n v="224"/>
    <n v="230"/>
    <n v="237"/>
    <m/>
  </r>
  <r>
    <n v="12"/>
    <x v="6"/>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33"/>
    <s v="Unidos en caminos de corresponsabilidad"/>
    <s v="Implementar 4 iniciativas de convivencia con participación de la ciudadanía"/>
    <s v="INICIATIVAS"/>
    <n v="4"/>
    <s v="Suma"/>
    <n v="1"/>
    <n v="0"/>
    <n v="0"/>
    <n v="0"/>
    <n v="1"/>
    <n v="3"/>
    <n v="253917000"/>
    <n v="224"/>
    <n v="230"/>
    <n v="237"/>
    <m/>
  </r>
  <r>
    <n v="12"/>
    <x v="6"/>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371"/>
    <s v="Conciencia pública para defender la vida de todas​"/>
    <s v="Vincular 3000 personas en acciones para la prevención del feminicidio y las violencias contra la mujer."/>
    <s v="PREVENCIÓN"/>
    <n v="3000"/>
    <s v="Suma"/>
    <n v="750"/>
    <n v="0"/>
    <n v="0"/>
    <n v="0"/>
    <n v="750"/>
    <n v="2250"/>
    <n v="756852000"/>
    <n v="666"/>
    <n v="686"/>
    <n v="706"/>
    <m/>
  </r>
  <r>
    <n v="12"/>
    <x v="6"/>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374"/>
    <s v="Recursos estratégicos para organismos de seguridad"/>
    <s v="Suministrar 4 dotaciones a organismos de seguridad"/>
    <s v="DOTACIÓN"/>
    <n v="4"/>
    <s v="Suma"/>
    <n v="1"/>
    <n v="0"/>
    <n v="0"/>
    <n v="0"/>
    <n v="1"/>
    <n v="3"/>
    <n v="976589000"/>
    <n v="860"/>
    <n v="885"/>
    <n v="911"/>
    <m/>
  </r>
  <r>
    <n v="12"/>
    <x v="6"/>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378"/>
    <s v="Fortaleciendo vínculos para la justicia y la sana convivencia"/>
    <s v="Beneficiar 16 actores comunitarios con herramientas y capacidades para la implementación de un enfoque restaurativo para la justicia y la convivencia"/>
    <s v="FORTALECIMIENTO DE CAPACIDADES"/>
    <n v="16"/>
    <s v="Suma"/>
    <n v="4"/>
    <n v="0"/>
    <n v="0"/>
    <n v="0"/>
    <n v="4"/>
    <n v="12"/>
    <n v="170899000"/>
    <n v="150"/>
    <n v="155"/>
    <n v="159"/>
    <m/>
  </r>
  <r>
    <n v="12"/>
    <x v="6"/>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378"/>
    <s v="Fortaleciendo vínculos para la justicia y la sana convivencia"/>
    <s v="Implementar 1 proyecto comunitario en la localidad, para la apropiación del Código Nacional de Seguridad y Convivencia Ciudadana"/>
    <s v="CÓDIGO NACIONAL DE SEGURIDAD Y CONVIVENCIA"/>
    <n v="1"/>
    <s v="Suma"/>
    <n v="0.25"/>
    <n v="0"/>
    <n v="0"/>
    <n v="0"/>
    <n v="0.25"/>
    <n v="0.75"/>
    <n v="317390000"/>
    <n v="279"/>
    <n v="288"/>
    <n v="296"/>
    <m/>
  </r>
  <r>
    <n v="12"/>
    <x v="6"/>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679"/>
    <s v="Mejor Espacio público para la cohesión social"/>
    <s v="Realizar 12 acuerdos para la organización, la recuperación, el cuidado, el embellecimiento, la sostenibilidad, el mejoramiento y el aprovechamiento económico del espacio público."/>
    <s v="ACUERDOS "/>
    <n v="12"/>
    <s v="Suma"/>
    <n v="3"/>
    <n v="0"/>
    <n v="0"/>
    <n v="0"/>
    <n v="3"/>
    <n v="9"/>
    <n v="708026000"/>
    <n v="623"/>
    <n v="642"/>
    <n v="660"/>
    <m/>
  </r>
  <r>
    <n v="12"/>
    <x v="6"/>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382"/>
    <s v="Conservación activa, cuidado y mejora de espacios urbanos"/>
    <s v="Intervenir 4.000 metros cuadrados de elementos del sistema de espacio público peatonal con acciones de construcción y/o conservación"/>
    <s v="INTERVENCIÓN"/>
    <n v="4000"/>
    <s v="Suma"/>
    <n v="1000"/>
    <n v="0"/>
    <n v="0"/>
    <n v="0"/>
    <n v="1000"/>
    <n v="3000"/>
    <n v="761738000"/>
    <n v="671"/>
    <n v="690"/>
    <n v="710"/>
    <m/>
  </r>
  <r>
    <n v="12"/>
    <x v="6"/>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383"/>
    <s v="Fortaleciendo tejido social, estrategias comunitarias de seguridad"/>
    <s v="Implementar 4 estrategias de seguridad y convivencia a través de gestores locales, que permitan el uso y disfrute del espacio público"/>
    <s v="ESTRATEGIAS DE SEGURIDAD Y CONVIVENCIA"/>
    <n v="4"/>
    <s v="Suma"/>
    <n v="1"/>
    <n v="0"/>
    <n v="0"/>
    <n v="0"/>
    <n v="1"/>
    <n v="3"/>
    <n v="976589000"/>
    <n v="860"/>
    <n v="885"/>
    <n v="911"/>
    <m/>
  </r>
  <r>
    <n v="12"/>
    <x v="6"/>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625"/>
    <s v="Oportunidades y apoyo para el bienestar común"/>
    <s v="Beneficiar 800 jóvenes con transferencias condicionadas y  acompañamiento psicosocial para la promoción al acceso y permanencia a oportunidades de formación y empleabilidad"/>
    <s v="TRANSFERENCIAS MONETARIAS"/>
    <n v="800"/>
    <s v="Suma"/>
    <n v="200"/>
    <n v="0"/>
    <n v="0"/>
    <n v="0"/>
    <n v="200"/>
    <n v="600"/>
    <n v="944397000"/>
    <n v="831"/>
    <n v="856"/>
    <n v="881"/>
    <m/>
  </r>
  <r>
    <n v="12"/>
    <x v="6"/>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625"/>
    <s v="Oportunidades y apoyo para el bienestar común"/>
    <s v="Atender 10000 personas con apoyos que contribuyan al ingreso mínimo garantizado. "/>
    <s v="INGRESO MÍNIMO"/>
    <n v="10000"/>
    <s v="Suma"/>
    <n v="2500"/>
    <n v="0"/>
    <n v="0"/>
    <n v="0"/>
    <n v="2500"/>
    <n v="7500"/>
    <n v="1233382000"/>
    <n v="1086"/>
    <n v="1118"/>
    <n v="1150"/>
    <m/>
  </r>
  <r>
    <n v="12"/>
    <x v="6"/>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625"/>
    <s v="Oportunidades y apoyo para el bienestar común"/>
    <s v="Beneficiar 1050 personas mayores con transferencias monetarias"/>
    <s v="APOYO ECONÓMICO PERSONA MAYOR"/>
    <n v="1050"/>
    <s v="Constante"/>
    <n v="1050"/>
    <n v="0"/>
    <n v="0"/>
    <n v="0"/>
    <n v="262.5"/>
    <n v="787.5"/>
    <n v="2382728000"/>
    <n v="2098"/>
    <n v="2159"/>
    <n v="2222"/>
    <m/>
  </r>
  <r>
    <n v="12"/>
    <x v="6"/>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598"/>
    <s v="Cuidado alimentario para población en riesgo"/>
    <s v="Habilitar 250  cupos para la atención de población en inseguridad alimentaria y nutricional del Distrio Capital, a través de comedores comunitarios"/>
    <s v="SEGURIDAD ALIMENTARIA"/>
    <n v="250"/>
    <s v="Suma"/>
    <n v="250"/>
    <n v="0"/>
    <n v="0"/>
    <n v="0"/>
    <n v="250"/>
    <n v="0"/>
    <n v="1299029000"/>
    <n v="1144"/>
    <n v="1177"/>
    <n v="1211"/>
    <m/>
  </r>
  <r>
    <n v="12"/>
    <x v="6"/>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578"/>
    <s v="Salud, cuidado y bienestar en Comunidad"/>
    <s v="Vincular 400 personas con discapacidad, cuidadores y cuidadoras, en actividades complementarias en salud"/>
    <s v="ACCIONES COMPLEMENTARIAS "/>
    <n v="400"/>
    <s v="Suma"/>
    <n v="100"/>
    <n v="0"/>
    <n v="0"/>
    <n v="0"/>
    <n v="100"/>
    <n v="300"/>
    <n v="244144000"/>
    <n v="215"/>
    <n v="221"/>
    <n v="228"/>
    <m/>
  </r>
  <r>
    <n v="12"/>
    <x v="6"/>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578"/>
    <s v="Salud, cuidado y bienestar en Comunidad"/>
    <s v="Vincular 600 personas a las acciones desarrolladas desde los dispositivos de base comunitaria en respuesta al consumo de SPA"/>
    <s v="DISMINUCIÓN FACTORES DE RIESGO SPA"/>
    <n v="600"/>
    <s v="Suma"/>
    <n v="150"/>
    <n v="0"/>
    <n v="0"/>
    <n v="0"/>
    <n v="150"/>
    <n v="450"/>
    <n v="244144000"/>
    <n v="215"/>
    <n v="221"/>
    <n v="228"/>
    <m/>
  </r>
  <r>
    <n v="12"/>
    <x v="6"/>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578"/>
    <s v="Salud, cuidado y bienestar en Comunidad"/>
    <s v="Beneficiar 400 personas con discapacidad a través de Dispositivos de Asistencia Personal - Ayudas Técnicas (no incluidas en los Planes de Beneficios)"/>
    <s v="DISPOSITIVOS DE ASISTENCIA PERSONAL"/>
    <n v="400"/>
    <s v="Suma"/>
    <n v="100"/>
    <n v="0"/>
    <n v="0"/>
    <n v="0"/>
    <n v="100"/>
    <n v="300"/>
    <n v="732445000"/>
    <n v="645"/>
    <n v="664"/>
    <n v="683"/>
    <m/>
  </r>
  <r>
    <n v="12"/>
    <x v="6"/>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578"/>
    <s v="Salud, cuidado y bienestar en Comunidad"/>
    <s v="Vincular 600 personas a las acciones y estrategias para promover la salud sexual y reproductiva consciente en los diferentes ciclos de vida"/>
    <s v="SALUD SEXUAL Y REPRODUCTIVA"/>
    <n v="600"/>
    <s v="Suma"/>
    <n v="150"/>
    <n v="0"/>
    <n v="0"/>
    <n v="0"/>
    <n v="150"/>
    <n v="450"/>
    <n v="244144000"/>
    <n v="215"/>
    <n v="221"/>
    <n v="228"/>
    <m/>
  </r>
  <r>
    <n v="12"/>
    <x v="6"/>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578"/>
    <s v="Salud, cuidado y bienestar en Comunidad"/>
    <s v="Beneficiar 600 personas con acciones para la promoción y atención de la salud mental"/>
    <s v="SALUD MENTAL"/>
    <n v="600"/>
    <s v="Suma"/>
    <n v="150"/>
    <n v="0"/>
    <n v="0"/>
    <n v="0"/>
    <n v="150"/>
    <n v="450"/>
    <n v="732444000"/>
    <n v="645"/>
    <n v="664"/>
    <n v="683"/>
    <m/>
  </r>
  <r>
    <n v="12"/>
    <x v="6"/>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678"/>
    <s v="Una nueva identidad bogotana"/>
    <s v="Desarrollar 1 accion orientada a la ciudadanía, en el marco de la estrategia &quot;Bogotaneidad"/>
    <s v="ESTRATEGIA BOGOTANEIDAD"/>
    <n v="1"/>
    <s v="Suma"/>
    <n v="0.25"/>
    <n v="0"/>
    <n v="0"/>
    <n v="0"/>
    <n v="0.25"/>
    <n v="0.75"/>
    <n v="488289000"/>
    <n v="430"/>
    <n v="442"/>
    <n v="442"/>
    <m/>
  </r>
  <r>
    <n v="12"/>
    <x v="6"/>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738"/>
    <s v="Resistencias femeninas, transformando familias"/>
    <s v="Vincular 3200 personas en procesos para la prevención de violencias en el contexto familiar y/o violencia sexual   "/>
    <s v="PREVENCIÓN"/>
    <n v="3200"/>
    <s v="Suma"/>
    <n v="800"/>
    <n v="0"/>
    <n v="0"/>
    <n v="0"/>
    <n v="800"/>
    <n v="2400"/>
    <n v="488289000"/>
    <n v="430"/>
    <n v="442"/>
    <n v="455"/>
    <m/>
  </r>
  <r>
    <n v="12"/>
    <x v="6"/>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738"/>
    <s v="Resistencias femeninas, transformando familias"/>
    <s v="Vincular 2000 mujeres cuidadoras a estrategias de cuidado."/>
    <s v="ESTRATEGIAS DE CUIDADO"/>
    <n v="2000"/>
    <s v="Suma"/>
    <n v="500"/>
    <n v="0"/>
    <n v="0"/>
    <n v="0"/>
    <n v="500"/>
    <n v="1500"/>
    <n v="659199000"/>
    <n v="580"/>
    <n v="597"/>
    <n v="615"/>
    <m/>
  </r>
  <r>
    <n v="12"/>
    <x v="6"/>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738"/>
    <s v="Resistencias femeninas, transformando familias"/>
    <s v="Vincular 1200 mujeres para el ejercicio de derechos y el fortalecimiento de su autonomía económica"/>
    <s v="FORTALECIMIENTO DE CAPACIDADES"/>
    <n v="1200"/>
    <s v="Suma"/>
    <n v="300"/>
    <n v="0"/>
    <n v="0"/>
    <n v="0"/>
    <n v="300"/>
    <n v="900"/>
    <n v="737319000"/>
    <n v="649"/>
    <n v="668"/>
    <n v="688"/>
    <m/>
  </r>
  <r>
    <n v="12"/>
    <x v="6"/>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634"/>
    <s v="Voces de las víctimas, ecos de justicia"/>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292971000"/>
    <n v="258"/>
    <n v="265"/>
    <n v="273"/>
    <m/>
  </r>
  <r>
    <n v="12"/>
    <x v="6"/>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631"/>
    <s v="Unidos por las voces, arte y patrimonio"/>
    <s v="Otorgar 40 estímulos de apoyo al sector artístico y cultural."/>
    <s v="ESTÍMULOS"/>
    <n v="40"/>
    <s v="Suma"/>
    <n v="10"/>
    <n v="0"/>
    <n v="0"/>
    <n v="0"/>
    <n v="10"/>
    <n v="30"/>
    <n v="976589000"/>
    <n v="860"/>
    <n v="885"/>
    <n v="911"/>
    <m/>
  </r>
  <r>
    <n v="12"/>
    <x v="6"/>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631"/>
    <s v="Unidos por las voces, arte y patrimonio"/>
    <s v="Realizar 20 eventos de promoción, circulación y apropiación de actividades artísticas, culturales y patrimoniales."/>
    <s v="EVENTOS"/>
    <n v="20"/>
    <s v="Suma"/>
    <n v="5"/>
    <n v="0"/>
    <n v="0"/>
    <n v="0"/>
    <n v="5"/>
    <n v="15"/>
    <n v="813008000"/>
    <n v="716"/>
    <n v="737"/>
    <n v="758"/>
    <m/>
  </r>
  <r>
    <n v="12"/>
    <x v="6"/>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631"/>
    <s v="Unidos por las voces, arte y patrimonio"/>
    <s v="Víncular 1000 personas en los campos artísticos, interculturales, culturales y/o patrimoniales."/>
    <s v="CAPACITACIÓN"/>
    <n v="1000"/>
    <s v="Suma"/>
    <n v="250"/>
    <n v="0"/>
    <n v="0"/>
    <n v="0"/>
    <n v="250"/>
    <n v="750"/>
    <n v="505396000"/>
    <n v="445"/>
    <n v="458"/>
    <n v="471"/>
    <m/>
  </r>
  <r>
    <n v="12"/>
    <x v="6"/>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587"/>
    <s v="Hábitos de diversión y movimiento para el bienestar"/>
    <s v="Vincular  5000 personas en actividades recreo-deportivas comunitarias."/>
    <s v="ACTIVIDADES RECREODEPORTIVAS"/>
    <n v="5000"/>
    <s v="Suma"/>
    <n v="1250"/>
    <n v="0"/>
    <n v="0"/>
    <n v="0"/>
    <n v="1250"/>
    <n v="3750"/>
    <n v="732444000"/>
    <n v="645"/>
    <n v="664"/>
    <n v="683"/>
    <m/>
  </r>
  <r>
    <n v="12"/>
    <x v="6"/>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587"/>
    <s v="Hábitos de diversión y movimiento para el bienestar"/>
    <s v="Capacitar 1200 personas en los campos deportivos o recreativos "/>
    <s v="CAPACITACIÓN"/>
    <n v="1200"/>
    <s v="Suma"/>
    <n v="300"/>
    <n v="0"/>
    <n v="0"/>
    <n v="0"/>
    <n v="300"/>
    <n v="900"/>
    <n v="732444000"/>
    <n v="645"/>
    <n v="664"/>
    <n v="683"/>
    <m/>
  </r>
  <r>
    <n v="12"/>
    <x v="6"/>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587"/>
    <s v="Hábitos de diversión y movimiento para el bienestar"/>
    <s v="Beneficiar 1200 Personas con la entrega de dotaciones deportivas."/>
    <s v="DOTACIÓN"/>
    <n v="1200"/>
    <s v="Suma"/>
    <n v="300"/>
    <n v="0"/>
    <n v="0"/>
    <n v="0"/>
    <n v="300"/>
    <n v="900"/>
    <n v="488289000"/>
    <n v="430"/>
    <n v="442"/>
    <n v="455"/>
    <m/>
  </r>
  <r>
    <n v="12"/>
    <x v="6"/>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801"/>
    <s v=" Bienestar animal respeto y protección a otras formas de vida"/>
    <s v="Atender 2000 animales en los programas de brigadas médicas, urgencias veterinarias y adopciones"/>
    <s v="BIENESTAR ANIMAL"/>
    <n v="2000"/>
    <s v="Suma"/>
    <n v="500"/>
    <n v="0"/>
    <n v="0"/>
    <n v="0"/>
    <n v="500"/>
    <n v="1500"/>
    <n v="366217000"/>
    <n v="322"/>
    <n v="332"/>
    <n v="342"/>
    <m/>
  </r>
  <r>
    <n v="12"/>
    <x v="6"/>
    <s v="AMBIENTE"/>
    <n v="45"/>
    <s v="Número de animales esterilizados"/>
    <s v="Cuidado de la vida"/>
    <s v="Protección y bienestar animal"/>
    <s v="Presupuestos Participativos"/>
    <m/>
    <s v="Objetivo 2. Bogotá Confía en su Bien - Estar"/>
    <s v="Programa 15. Bogotá protege todas las formas de vida"/>
    <n v="16"/>
    <n v="2801"/>
    <s v=" Bienestar animal respeto y protección a otras formas de vida"/>
    <s v="Esterilizar 1000 perros y gatos incluyendo los que está en condición de vulnerabilidad"/>
    <s v="ESTERILIZACIÓN"/>
    <n v="1000"/>
    <s v="Suma"/>
    <n v="250"/>
    <n v="0"/>
    <n v="0"/>
    <n v="0"/>
    <n v="250"/>
    <n v="750"/>
    <n v="366217000"/>
    <n v="322"/>
    <n v="332"/>
    <n v="342"/>
    <m/>
  </r>
  <r>
    <n v="12"/>
    <x v="6"/>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686"/>
    <s v="Recursos para la educación integral"/>
    <s v="Dotar 9 sedes educativas urbanas y rurales con recursos pedagógicos y/o tecnológicos"/>
    <s v="DOTACIÓN"/>
    <n v="9"/>
    <s v="Suma"/>
    <n v="3"/>
    <n v="0"/>
    <n v="0"/>
    <n v="0"/>
    <n v="3"/>
    <n v="6"/>
    <n v="439462000"/>
    <n v="387"/>
    <n v="398"/>
    <n v="410"/>
    <m/>
  </r>
  <r>
    <n v="12"/>
    <x v="6"/>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86"/>
    <s v="Recursos para la educación integral"/>
    <s v="Beneficiar 200 estudiantes con apoyo de sostenimiento para la permanencia en la educación posmedia (niveles de formación técnico profesional, tecnólogo, profesional universitario y educación para el trabajo y desarrollo humano)."/>
    <s v="SOSTENIMIENTO"/>
    <n v="200"/>
    <s v="Suma"/>
    <n v="50"/>
    <n v="0"/>
    <n v="0"/>
    <n v="0"/>
    <n v="50"/>
    <n v="150"/>
    <n v="878924000"/>
    <n v="774"/>
    <n v="796"/>
    <n v="820"/>
    <m/>
  </r>
  <r>
    <n v="12"/>
    <x v="6"/>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86"/>
    <s v="Recursos para la educación integral"/>
    <s v="Beneficiar 150 estudiantes en programas de educación posmedia (niveles de formación técnico profesional, tecnólogo, profesional universitario y educación para el trabajo y desarrollo humano)."/>
    <s v="APOYO EDUCACIÓN POSMEDIA"/>
    <n v="150"/>
    <s v="Suma"/>
    <n v="37"/>
    <n v="0"/>
    <n v="0"/>
    <n v="0"/>
    <n v="37"/>
    <n v="113"/>
    <n v="3076259000"/>
    <n v="2708"/>
    <n v="2788"/>
    <n v="2869"/>
    <m/>
  </r>
  <r>
    <n v="12"/>
    <x v="6"/>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814"/>
    <s v="Reactivando talentos fortalecemos  comunidades"/>
    <s v="Realizar 4 acciones para fortalecer las capacidades y/o habilidades, técnicas y blandas de las personas de la localidad, con el fin de mejorar el acceso a oportunidades de empleo."/>
    <s v="FORTALECIMIENTO DE CAPACIDADES"/>
    <n v="4"/>
    <s v="Suma"/>
    <n v="1"/>
    <n v="0"/>
    <n v="0"/>
    <n v="0"/>
    <n v="1"/>
    <n v="3"/>
    <n v="732445000"/>
    <n v="645"/>
    <n v="664"/>
    <n v="683"/>
    <m/>
  </r>
  <r>
    <n v="12"/>
    <x v="6"/>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814"/>
    <s v="Reactivando talentos fortalecemos  comunidades"/>
    <s v="Apoyar 80 Mipymes y/o emprendimientos orientados al fortalecimiento de las capacidades locales para la gestión y el desarrollo turístico "/>
    <s v="DESARROLLO TURÍSTICO"/>
    <n v="80"/>
    <s v="Suma"/>
    <n v="20"/>
    <n v="0"/>
    <n v="0"/>
    <n v="0"/>
    <n v="20"/>
    <n v="60"/>
    <n v="585954000"/>
    <n v="516"/>
    <n v="531"/>
    <n v="546"/>
    <m/>
  </r>
  <r>
    <n v="12"/>
    <x v="6"/>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647"/>
    <s v="Ecosistema creativo, potenciando iniciativas culturales"/>
    <s v="Financiar 40 proyectos del sector cultural y creativo."/>
    <s v="SOSTENIBILIDAD"/>
    <n v="40"/>
    <s v="Suma"/>
    <n v="10"/>
    <n v="0"/>
    <n v="0"/>
    <n v="0"/>
    <n v="10"/>
    <n v="30"/>
    <n v="488289000"/>
    <n v="430"/>
    <n v="442"/>
    <n v="455"/>
    <m/>
  </r>
  <r>
    <n v="12"/>
    <x v="6"/>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650"/>
    <s v="Recursos para la productividad en el desarrollo local"/>
    <s v="Apoyar 200 Mipymes y/o emprendimientos y/o actores de la economia informal para el fortalecimiento del tejido empresarial local"/>
    <s v="TEJIDO EMPRESARIAL LOCAL"/>
    <n v="200"/>
    <s v="Suma"/>
    <n v="50"/>
    <n v="0"/>
    <n v="0"/>
    <n v="0"/>
    <n v="50"/>
    <n v="150"/>
    <n v="488289000"/>
    <n v="430"/>
    <n v="442"/>
    <n v="455"/>
    <m/>
  </r>
  <r>
    <n v="12"/>
    <x v="6"/>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803"/>
    <s v="Parques inclusivos, acceso al derecho de ciudad"/>
    <s v="Intervenir 10 Parques  de la red de proximidad con acciones de mejoramiento, mantenimiento y/o dotación. "/>
    <s v="INTERVENCIÓN"/>
    <n v="10"/>
    <s v="Suma"/>
    <n v="2.5"/>
    <n v="0"/>
    <n v="0"/>
    <n v="0"/>
    <n v="2.5"/>
    <n v="7.5"/>
    <n v="810565000"/>
    <n v="714"/>
    <n v="734"/>
    <n v="756"/>
    <m/>
  </r>
  <r>
    <n v="12"/>
    <x v="6"/>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60"/>
    <s v="Comunidades activas en  defensa de lo vital"/>
    <s v="Implementar 20 procesos comunitarios de educación ambiental que promueven la conservación de la biodiversidad y el agua"/>
    <s v="EDUCACIÓN AMBIENTAL"/>
    <n v="20"/>
    <s v="Suma"/>
    <n v="5"/>
    <n v="0"/>
    <n v="0"/>
    <n v="0"/>
    <n v="5"/>
    <n v="15"/>
    <n v="163090000"/>
    <n v="144"/>
    <n v="148"/>
    <n v="152"/>
    <m/>
  </r>
  <r>
    <n v="12"/>
    <x v="6"/>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60"/>
    <s v="Comunidades activas en  defensa de lo vital"/>
    <s v="Mantener 3000 m2 de jardinería "/>
    <s v="JARDINERÍA"/>
    <n v="3000"/>
    <s v="Suma"/>
    <n v="750"/>
    <n v="0"/>
    <n v="0"/>
    <n v="0"/>
    <n v="750"/>
    <n v="2250"/>
    <n v="326180000"/>
    <n v="287"/>
    <n v="296"/>
    <n v="304"/>
    <m/>
  </r>
  <r>
    <n v="12"/>
    <x v="6"/>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60"/>
    <s v="Comunidades activas en  defensa de lo vital"/>
    <s v="Mantener 3000 árboles en zona urbana"/>
    <s v="ARBOLADO"/>
    <n v="3000"/>
    <s v="Suma"/>
    <n v="750"/>
    <n v="0"/>
    <n v="0"/>
    <n v="0"/>
    <n v="750"/>
    <n v="2250"/>
    <n v="326180000"/>
    <n v="287"/>
    <n v="296"/>
    <n v="304"/>
    <m/>
  </r>
  <r>
    <n v="12"/>
    <x v="6"/>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760"/>
    <s v="Comunidades activas en  defensa de lo vital"/>
    <s v="Capacitar 1500 personas en separación en la fuente y reciclaje."/>
    <s v="SEPARACIÓN EN LA FUENTE"/>
    <n v="1500"/>
    <s v="Suma"/>
    <n v="375"/>
    <n v="0"/>
    <n v="0"/>
    <n v="0"/>
    <n v="375"/>
    <n v="1125"/>
    <n v="683607000"/>
    <n v="602"/>
    <n v="619"/>
    <n v="638"/>
    <m/>
  </r>
  <r>
    <n v="12"/>
    <x v="6"/>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681"/>
    <s v="Mejoramiento integral de infraestructura vial urbana"/>
    <s v="Intervenir 7.5 Kilómetros-carril de malla vial urbana (local y/o intermedia) con acciones de construcción y/o conservación"/>
    <s v="INTERVENCIÓN MALLA VIAL LOCAL"/>
    <n v="7.5"/>
    <s v="Suma"/>
    <n v="1.875"/>
    <n v="0"/>
    <n v="0"/>
    <n v="0"/>
    <n v="1.875"/>
    <n v="5.625"/>
    <n v="6948425000"/>
    <n v="6118"/>
    <n v="6296"/>
    <n v="6480"/>
    <m/>
  </r>
  <r>
    <n v="12"/>
    <x v="6"/>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675"/>
    <s v="Mitigación del riesgo, un enfoque integral local"/>
    <s v="Realizar 2 acciones efectivas para el fortalecimiento de las capacidades locales en torno a la gestión del riesgo"/>
    <s v="GESTIÓN DEL RIESGO"/>
    <n v="2"/>
    <s v="Suma"/>
    <n v="0.5"/>
    <n v="0"/>
    <n v="0"/>
    <n v="0"/>
    <n v="0.5"/>
    <n v="1.5"/>
    <n v="244144000"/>
    <n v="215"/>
    <n v="221"/>
    <n v="228"/>
    <m/>
  </r>
  <r>
    <n v="12"/>
    <x v="6"/>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00"/>
    <s v="Condiciones favorables para el cuidado comunitario"/>
    <s v="Dotar y/o acondicionar 3 unidades operativas orientadas a la atención de la primera infancia (Jardines Infantiles, Casas de Pensamiento Intercultural, Modalidad Espacios Rurales, Crecemos en la Ruralidad, Creciendo Juntos, Centros Amar, Centros Forjar)"/>
    <s v="DOTACIÓN"/>
    <n v="3"/>
    <s v="Suma"/>
    <n v="1"/>
    <n v="0"/>
    <n v="0"/>
    <n v="0"/>
    <n v="1"/>
    <n v="2"/>
    <n v="201829000"/>
    <n v="178"/>
    <n v="183"/>
    <n v="188"/>
    <m/>
  </r>
  <r>
    <n v="12"/>
    <x v="6"/>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00"/>
    <s v="Condiciones favorables para el cuidado comunitario"/>
    <s v="Dotar y/o acondicionar 1 Centro de Desarrollo Comunitario  para la prestación de servicios sociales dirigidas al desarrollo de capacidades y generación de oportunidades"/>
    <s v="DOTACIÓN"/>
    <n v="1"/>
    <s v="Suma"/>
    <n v="0.25"/>
    <n v="0"/>
    <n v="0"/>
    <n v="0"/>
    <n v="0.25"/>
    <n v="0.75"/>
    <n v="201829000"/>
    <n v="178"/>
    <n v="183"/>
    <n v="188"/>
    <m/>
  </r>
  <r>
    <n v="12"/>
    <x v="6"/>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00"/>
    <s v="Condiciones favorables para el cuidado comunitario"/>
    <s v="Dotar y/o acondicionar 1 unidad operativa orientadas a la prestación de servicios a la persona mayor"/>
    <s v="DOTACIÓN"/>
    <n v="1"/>
    <s v="Suma"/>
    <n v="0.25"/>
    <n v="0"/>
    <n v="0"/>
    <n v="0"/>
    <n v="0.25"/>
    <n v="0.75"/>
    <n v="201829000"/>
    <n v="178"/>
    <n v="183"/>
    <n v="188"/>
    <m/>
  </r>
  <r>
    <n v="12"/>
    <x v="6"/>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714"/>
    <s v="Optimización de recursos para la eficiencia administrativa "/>
    <s v="Intervenir 1 sede administrativa local"/>
    <s v="INTERVENCIÓN"/>
    <n v="1"/>
    <s v="Suma"/>
    <n v="0.25"/>
    <n v="0"/>
    <n v="0"/>
    <n v="0"/>
    <n v="0.25"/>
    <n v="0.75"/>
    <n v="1218980000"/>
    <n v="1073"/>
    <n v="1105"/>
    <n v="1137"/>
    <m/>
  </r>
  <r>
    <n v="12"/>
    <x v="6"/>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714"/>
    <s v="Optimización de recursos para la eficiencia administrativa "/>
    <s v="Realizar 4 estrategias de fortalecimiento institucional (una por vigencia)."/>
    <s v="FORTALECIMIENTO INSTITUCIONAL"/>
    <n v="4"/>
    <s v="Suma"/>
    <n v="1"/>
    <n v="0"/>
    <n v="0"/>
    <n v="0"/>
    <n v="1"/>
    <n v="3"/>
    <n v="4760868000"/>
    <n v="4192"/>
    <n v="4314"/>
    <n v="4440"/>
    <m/>
  </r>
  <r>
    <n v="12"/>
    <x v="6"/>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714"/>
    <s v="Optimización de recursos para la eficiencia administrativa "/>
    <s v="Realizar 4 estrategias de inspección, vigilancia y control (una por vigencia)."/>
    <s v="IVC"/>
    <n v="4"/>
    <s v="Suma"/>
    <n v="1"/>
    <n v="0"/>
    <n v="0"/>
    <n v="0"/>
    <n v="1"/>
    <n v="3"/>
    <n v="2197323000"/>
    <n v="1935"/>
    <n v="1991"/>
    <n v="2049"/>
    <m/>
  </r>
  <r>
    <n v="12"/>
    <x v="6"/>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695"/>
    <s v="Habilidades digitales para conectar"/>
    <s v="Operativizar 1 Centro de Acceso Comunitario en zonas rurales y/o apartadas y/o urbanas, con énfasis en procesos de formación y desarrollo de competencias digitales."/>
    <s v="FORTALECIMIENTO DE CAPACIDADES"/>
    <n v="1"/>
    <s v="Suma"/>
    <n v="0.25"/>
    <n v="0"/>
    <n v="0"/>
    <n v="0"/>
    <n v="0.25"/>
    <n v="0.75"/>
    <n v="625019000"/>
    <n v="550"/>
    <n v="566"/>
    <n v="583"/>
    <m/>
  </r>
  <r>
    <n v="12"/>
    <x v="6"/>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742"/>
    <s v="Participación activa, fortaleciendo vínculos sociales"/>
    <s v="Fortalecer 60 Organizaciones sociales e Instancias de participación ciudadana."/>
    <s v="FORTALECIMIENTO DE ORGANIZACIONES"/>
    <n v="60"/>
    <s v="Suma"/>
    <n v="15"/>
    <n v="0"/>
    <n v="0"/>
    <n v="0"/>
    <n v="15"/>
    <n v="45"/>
    <n v="610373000"/>
    <n v="537"/>
    <n v="553"/>
    <n v="553"/>
    <m/>
  </r>
  <r>
    <n v="12"/>
    <x v="6"/>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742"/>
    <s v="Participación activa, fortaleciendo vínculos sociales"/>
    <s v="Víncular 800 personas a través de procesos de formación para la participación de manera virtual y presencial."/>
    <s v="CAPACITACIÓN"/>
    <n v="800"/>
    <s v="Suma"/>
    <n v="200"/>
    <n v="0"/>
    <n v="0"/>
    <n v="0"/>
    <n v="200"/>
    <n v="600"/>
    <n v="527355000"/>
    <n v="464"/>
    <n v="478"/>
    <n v="478"/>
    <m/>
  </r>
  <r>
    <n v="12"/>
    <x v="6"/>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742"/>
    <s v="Participación activa, fortaleciendo vínculos sociales"/>
    <s v="Fortalecer 20 organizaciones comunales."/>
    <s v="FORTALECIMIENTO COMUNAL"/>
    <n v="20"/>
    <s v="Suma"/>
    <n v="5"/>
    <n v="0"/>
    <n v="0"/>
    <n v="0"/>
    <n v="5"/>
    <n v="15"/>
    <n v="488290000"/>
    <n v="430"/>
    <n v="442"/>
    <n v="442"/>
    <m/>
  </r>
  <r>
    <n v="12"/>
    <x v="6"/>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677"/>
    <s v="Cultura en acción, transformando espacios comunes"/>
    <s v="Intervenir 1 equipamiento cultural con acciones de construcción, adecuación y/o dotación"/>
    <s v="INTERVENCIÓN"/>
    <n v="1"/>
    <s v="Suma"/>
    <n v="0.25"/>
    <n v="0"/>
    <n v="0"/>
    <n v="0"/>
    <n v="0.25"/>
    <n v="0.75"/>
    <n v="356456000"/>
    <n v="314"/>
    <n v="323"/>
    <n v="332"/>
    <m/>
  </r>
  <r>
    <n v="12"/>
    <x v="6"/>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50"/>
    <s v="Cultivando identidades, inversión para pueblos originarios"/>
    <s v="Concertar e implementar una (1) iniciativa de inversión local con los pueblos indígenas (aplica en todas las localidades con autoridades indígenas)"/>
    <s v="INICIATIVAS PUEBLO INDÍGENA"/>
    <n v="1"/>
    <s v="Suma"/>
    <n v="0.25"/>
    <n v="0"/>
    <n v="0"/>
    <n v="0"/>
    <n v="0.25"/>
    <n v="0.75"/>
    <n v="122657000"/>
    <n v="108"/>
    <n v="111"/>
    <n v="114"/>
    <m/>
  </r>
  <r>
    <n v="12"/>
    <x v="6"/>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50"/>
    <s v="Cultivando identidades, inversión para pueblos originarios"/>
    <s v="Concertar e implementar una (1) iniciativa de inversión local con las comunidades negras, afrocolombianas y palenqueras (aplica en todas las localidades con autoridades NAP)"/>
    <s v="INICIATIVAS COMUNIDADES NEGRAS, AFROCOLOMBIANAS, PALENQUERAS"/>
    <n v="1"/>
    <s v="Suma"/>
    <n v="0.25"/>
    <n v="0"/>
    <n v="0"/>
    <n v="0"/>
    <n v="0.25"/>
    <n v="0.75"/>
    <n v="122657000"/>
    <n v="108"/>
    <n v="111"/>
    <n v="114"/>
    <m/>
  </r>
  <r>
    <n v="12"/>
    <x v="6"/>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50"/>
    <s v="Cultivando identidades, inversión para pueblos originarios"/>
    <s v="Concertar e implementar una (1) iniciativa de inversión local con las comunidades negras, afrocolombianas y palenqueras (aplica en todas las localidades con autoridades NAP)"/>
    <s v="INICIATIVAS RAIZALES"/>
    <n v="1"/>
    <s v="Suma"/>
    <n v="0.25"/>
    <n v="0"/>
    <n v="0"/>
    <n v="0"/>
    <n v="0.25"/>
    <n v="0.75"/>
    <n v="122657000"/>
    <n v="108"/>
    <n v="111"/>
    <n v="114"/>
    <m/>
  </r>
  <r>
    <n v="11"/>
    <x v="7"/>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435"/>
    <s v="Veci, SubaSe al plan de cuidarnos entre todos"/>
    <s v="Fortalecer 100 organizaciones comunitarias a través de capacidades para promover acciones de corresponsabilidad en la gestión de la seguridad y la convivencia  "/>
    <s v="FORTALECIMIENTO DE CAPACIDADES"/>
    <n v="100"/>
    <s v="Suma"/>
    <n v="25"/>
    <n v="0"/>
    <n v="0"/>
    <n v="0"/>
    <n v="25"/>
    <n v="75"/>
    <n v="797133000"/>
    <n v="741.09867999999994"/>
    <n v="762.6961"/>
    <n v="784.92735000000005"/>
    <m/>
  </r>
  <r>
    <n v="11"/>
    <x v="7"/>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435"/>
    <s v="Veci, SubaSe al plan de cuidarnos entre todos"/>
    <s v="Implementar 4 acciones formativas diferenciales para la promoción de la convivencia ciudadana"/>
    <s v="FORMACIÓN"/>
    <n v="4"/>
    <s v="Suma"/>
    <n v="1"/>
    <n v="0"/>
    <n v="0"/>
    <n v="0"/>
    <n v="1"/>
    <n v="3"/>
    <n v="264651000"/>
    <n v="246.04328000000001"/>
    <n v="253.21358000000001"/>
    <n v="260.59431000000001"/>
    <m/>
  </r>
  <r>
    <n v="11"/>
    <x v="7"/>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435"/>
    <s v="Veci, SubaSe al plan de cuidarnos entre todos"/>
    <s v="Implementar 4 iniciativas de convivencia con participación de la ciudadanía"/>
    <s v="INICIATIVAS"/>
    <n v="4"/>
    <s v="Suma"/>
    <n v="1"/>
    <n v="0"/>
    <n v="0"/>
    <n v="0"/>
    <n v="1"/>
    <n v="3"/>
    <n v="797133000"/>
    <n v="741.09867999999994"/>
    <n v="762.6961"/>
    <n v="784.92735000000005"/>
    <m/>
  </r>
  <r>
    <n v="11"/>
    <x v="7"/>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442"/>
    <s v="Suba Segura, Protectora y Corresponsable: Empoderamiento y Prevención_x000a_para una Vida Libre de Violencias de Género"/>
    <s v="Vincular 8000 personas en acciones para la prevención del feminicidio y la violencia contra la mujer"/>
    <s v="PREVENCIÓN"/>
    <n v="8000"/>
    <s v="Suma"/>
    <n v="2000"/>
    <n v="0"/>
    <n v="0"/>
    <n v="0"/>
    <n v="2000"/>
    <n v="6000"/>
    <n v="2335619000"/>
    <n v="2171.419132"/>
    <n v="2234.6995729999999"/>
    <n v="2299.8371360000001"/>
    <m/>
  </r>
  <r>
    <n v="11"/>
    <x v="7"/>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70"/>
    <s v="Suba Segura y fortalecida"/>
    <s v="Suministrar 4 dotaciones a organismos de seguridad"/>
    <s v="DOTACIÓN"/>
    <n v="4"/>
    <s v="Suma"/>
    <n v="1"/>
    <n v="0"/>
    <n v="0"/>
    <n v="0"/>
    <n v="1"/>
    <n v="3"/>
    <n v="1594277000"/>
    <n v="1482.1973599999999"/>
    <n v="1525.3922"/>
    <n v="1569.8547000000001"/>
    <m/>
  </r>
  <r>
    <n v="11"/>
    <x v="7"/>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70"/>
    <s v="Suba Segura y fortalecida"/>
    <s v="Intervenir 2 equipamientos de seguridad y acceso a la justicia con acciones de fortalecimiento, operación, adecuación y/o dotación"/>
    <s v="INTERVENCIÓN"/>
    <n v="2"/>
    <s v="Suma"/>
    <n v="0.5"/>
    <n v="0"/>
    <n v="0"/>
    <n v="0"/>
    <n v="0.5"/>
    <n v="1.5"/>
    <n v="159428000"/>
    <n v="148.21973600000001"/>
    <n v="152.53922"/>
    <n v="156.98546999999999"/>
    <m/>
  </r>
  <r>
    <n v="11"/>
    <x v="7"/>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Fortalecer 30 programas de abordaje de conflictividad escolar para la convivencia con enfoque restaurativo"/>
    <s v="CONFLICTIVIDAD ESCOLAR"/>
    <n v="30"/>
    <s v="Suma"/>
    <n v="7"/>
    <n v="0"/>
    <n v="0"/>
    <n v="0"/>
    <n v="7"/>
    <n v="23"/>
    <n v="440286000"/>
    <n v="444.65920799999998"/>
    <n v="457.61766"/>
    <n v="470.95641000000001"/>
    <m/>
  </r>
  <r>
    <n v="11"/>
    <x v="7"/>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Fortalecer 100 actores comunitarios con herramientas y capacidades para la implementación de un enfoque restaurativo para la justicia y la convivencia"/>
    <s v="FORTALECIMIENTO DE CAPACIDADES"/>
    <n v="100"/>
    <s v="Suma"/>
    <n v="25"/>
    <n v="0"/>
    <n v="0"/>
    <n v="0"/>
    <n v="25"/>
    <n v="75"/>
    <n v="159428000"/>
    <n v="148.21973600000001"/>
    <n v="152.53922"/>
    <n v="156.98546999999999"/>
    <m/>
  </r>
  <r>
    <n v="11"/>
    <x v="7"/>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Implementar 4 proyectos de justicia local para la resolución efectiva de conflictividades de manera integral en el sistema de justicia"/>
    <s v="RESOLUCIÓN DE CONFLICTIVIDADES"/>
    <n v="4"/>
    <s v="Suma"/>
    <n v="1"/>
    <n v="0"/>
    <n v="0"/>
    <n v="0"/>
    <n v="1"/>
    <n v="3"/>
    <n v="478286000"/>
    <n v="444.65920799999998"/>
    <n v="457.61766"/>
    <n v="470.95641000000001"/>
    <m/>
  </r>
  <r>
    <n v="11"/>
    <x v="7"/>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Beneficiar 600 ciudadanos con habilidades y capacidades para gestionar la convivencia constructivamente"/>
    <s v="GESTIÓN DE LA CONVIVENCIA"/>
    <n v="600"/>
    <s v="Suma"/>
    <n v="150"/>
    <n v="0"/>
    <n v="0"/>
    <n v="0"/>
    <n v="150"/>
    <n v="450"/>
    <n v="173516000"/>
    <n v="125.98677600000001"/>
    <n v="129.65833699999999"/>
    <n v="133.43764999999999"/>
    <m/>
  </r>
  <r>
    <n v="11"/>
    <x v="7"/>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Implementar 4 proyectos comunitarios en la localidad, para la apropiación del Código Nacional de Seguridad y Convivencia Ciudadana"/>
    <s v="CÓDIGO NACIONAL DE SEGURIDAD Y CONVIVENCIA"/>
    <n v="4"/>
    <s v="Suma"/>
    <n v="1"/>
    <n v="0"/>
    <n v="0"/>
    <n v="0"/>
    <n v="1"/>
    <n v="3"/>
    <n v="159428000"/>
    <n v="148.21973600000001"/>
    <n v="152.53922"/>
    <n v="156.98546999999999"/>
    <m/>
  </r>
  <r>
    <n v="11"/>
    <x v="7"/>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Implementar 4 acciones pedagógicas para la gestión de conflictividades y prevención de violencias"/>
    <s v="ACCIONES PEDAGÓGICAS"/>
    <n v="4"/>
    <s v="Suma"/>
    <n v="1"/>
    <n v="0"/>
    <n v="0"/>
    <n v="0"/>
    <n v="1"/>
    <n v="3"/>
    <n v="318857000"/>
    <n v="296.43947200000002"/>
    <n v="305.07844"/>
    <n v="313.97093999999998"/>
    <m/>
  </r>
  <r>
    <n v="11"/>
    <x v="7"/>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676"/>
    <s v="Vecinos en encuentro, creando espacios de convivencia y reconciliación"/>
    <s v="Ejecutar 4 programas comunitarios con enfoque restaurativo para el cuidado del espacio público y del medio ambiente"/>
    <s v="ACCIONES DE CUIDADO"/>
    <n v="4"/>
    <s v="Suma"/>
    <n v="1"/>
    <n v="0"/>
    <n v="0"/>
    <n v="0"/>
    <n v="1"/>
    <n v="3"/>
    <n v="318857000"/>
    <n v="296.43947200000002"/>
    <n v="305.07844"/>
    <n v="313.97093999999998"/>
    <m/>
  </r>
  <r>
    <n v="11"/>
    <x v="7"/>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813"/>
    <s v="Un mejor espacio público para los vecis de Suba"/>
    <s v="Realizar 4 acuerdos para la organización, la recuperación, el cuidado, el embellecimiento, la sostenibilidad, el mejoramiento y el aprovechamiento económico del espacio público."/>
    <s v="ACUERDOS "/>
    <n v="4"/>
    <s v="Suma"/>
    <n v="1"/>
    <n v="0"/>
    <n v="0"/>
    <n v="0"/>
    <n v="1"/>
    <n v="3"/>
    <n v="2208069000"/>
    <n v="2052.8433439999999"/>
    <n v="2112.668197"/>
    <n v="2174.2487599999999"/>
    <m/>
  </r>
  <r>
    <n v="11"/>
    <x v="7"/>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812"/>
    <s v="Espacios públicos nuevos, renovados y más asequibles"/>
    <s v="Intervenir 13000 metros cuadrados de elementos del sistema de espacio público peatonal con acciones de construcción y/o conservación."/>
    <s v="INTERVENCIÓN"/>
    <n v="13000"/>
    <s v="Suma"/>
    <n v="3250"/>
    <n v="0"/>
    <n v="0"/>
    <n v="0"/>
    <n v="3250"/>
    <n v="9750"/>
    <n v="3190151000"/>
    <n v="2965.8754349999999"/>
    <n v="3052.3082669999999"/>
    <n v="3141.277685"/>
    <m/>
  </r>
  <r>
    <n v="11"/>
    <x v="7"/>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583"/>
    <s v="Gestores del Cambio y el cuidado del espacio publico"/>
    <s v="Implementar 4 estrategias de seguridad y convivencia a través de gestores locales que permitan el uso y disfrute del espacio público"/>
    <s v="ESTRATEGIAS DE SEGURIDAD Y CONVIVENCIA"/>
    <n v="4"/>
    <s v="Suma"/>
    <n v="1"/>
    <n v="0"/>
    <n v="0"/>
    <n v="0"/>
    <n v="1"/>
    <n v="3"/>
    <n v="4097293000"/>
    <n v="3809.2472149999999"/>
    <n v="3920.2579540000002"/>
    <n v="4034.5265789999999"/>
    <m/>
  </r>
  <r>
    <n v="11"/>
    <x v="7"/>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599"/>
    <s v="Apoyo y oportunidades para una vida digna"/>
    <s v="Beneficiar 2500 jóvenes con transferencias condicionadas y  acompañamiento psicosocial para la promoción al acceso y permanencia a oportunidades de formación y empleabilidad"/>
    <s v="TRANSFERENCIAS MONETARIAS"/>
    <n v="2500"/>
    <s v="Suma"/>
    <n v="625"/>
    <n v="0"/>
    <n v="0"/>
    <n v="0"/>
    <n v="625"/>
    <n v="1875"/>
    <n v="2891410000"/>
    <n v="2223.2960400000002"/>
    <n v="2288.0882999999999"/>
    <n v="2354.7820499999998"/>
    <m/>
  </r>
  <r>
    <n v="11"/>
    <x v="7"/>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599"/>
    <s v="Apoyo y oportunidades para una vida digna"/>
    <s v="Atender 9500 personas con apoyos que contribuyan al ingreso mínimo garantizado. "/>
    <s v="INGRESO MÍNIMO"/>
    <n v="9500"/>
    <s v="Suma"/>
    <n v="9500"/>
    <n v="0"/>
    <n v="0"/>
    <n v="0"/>
    <n v="9500"/>
    <n v="0"/>
    <n v="4782833000"/>
    <n v="4330.5646660000002"/>
    <n v="4488.2091710000004"/>
    <n v="4913.5589440000003"/>
    <m/>
  </r>
  <r>
    <n v="11"/>
    <x v="7"/>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599"/>
    <s v="Apoyo y oportunidades para una vida digna"/>
    <s v="Beneficiar 6630 personas mayores con transferencias monetarias"/>
    <s v="APOYO ECONÓMICO PERSONA MAYOR"/>
    <n v="6630"/>
    <s v="Constante"/>
    <n v="6630"/>
    <n v="0"/>
    <n v="0"/>
    <n v="0"/>
    <n v="1657.5"/>
    <n v="4972.5"/>
    <n v="12298213000"/>
    <n v="12895.117032"/>
    <n v="13270.91214"/>
    <n v="13657.73589"/>
    <m/>
  </r>
  <r>
    <n v="11"/>
    <x v="7"/>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590"/>
    <s v="Alimentación saludable en Suba"/>
    <s v="Habilitar 1800 cupos para la atención de población en inseguridad alimentaria y nutricional del Distrito Capital, a través de comedores comunitarios."/>
    <s v="SEGURIDAD ALIMENTARIA"/>
    <n v="1800"/>
    <s v="Suma"/>
    <n v="450"/>
    <n v="0"/>
    <n v="0"/>
    <n v="0"/>
    <n v="450"/>
    <n v="1350"/>
    <n v="3313410000"/>
    <n v="2223.2960400000002"/>
    <n v="2288.0882999999999"/>
    <n v="2354.7820499999998"/>
    <m/>
  </r>
  <r>
    <n v="11"/>
    <x v="7"/>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309"/>
    <s v="Salud Integral para Suba"/>
    <s v="Vincular 1500 personas con discapacidad, cuidadores y cuidadoras, en actividades complementarias en salud."/>
    <s v="ACCIONES COMPLEMENTARIAS "/>
    <n v="1500"/>
    <s v="Suma"/>
    <n v="375"/>
    <n v="0"/>
    <n v="0"/>
    <n v="0"/>
    <n v="375"/>
    <n v="1125"/>
    <n v="1594277000"/>
    <n v="1482.1973599999999"/>
    <n v="1525.3922"/>
    <n v="1569.8547000000001"/>
    <m/>
  </r>
  <r>
    <n v="11"/>
    <x v="7"/>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309"/>
    <s v="Salud Integral para Suba"/>
    <s v="Vincular 700 personas a las acciones desarrolladas desde los dispositivos de base comunitaria en respuesta al consumo de SPA."/>
    <s v="DISMINUCIÓN FACTORES DE RIESGO SPA"/>
    <n v="700"/>
    <s v="Suma"/>
    <n v="175"/>
    <n v="0"/>
    <n v="0"/>
    <n v="0"/>
    <n v="175"/>
    <n v="525"/>
    <n v="637715000"/>
    <n v="592.87894400000005"/>
    <n v="610.15688"/>
    <n v="627.94187999999997"/>
    <m/>
  </r>
  <r>
    <n v="11"/>
    <x v="7"/>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309"/>
    <s v="Salud Integral para Suba"/>
    <s v="Beneficiar 2500 personas con discapacidad a través de Dispositivos de Asistencia Personal - Ayudas Técnicas (no incluidas en los Planes de Beneficios)."/>
    <s v="DISPOSITIVOS DE ASISTENCIA PERSONAL"/>
    <n v="2500"/>
    <s v="Suma"/>
    <n v="650"/>
    <n v="0"/>
    <n v="0"/>
    <n v="0"/>
    <n v="650"/>
    <n v="1850"/>
    <n v="3985652000"/>
    <n v="4221.2008720000003"/>
    <n v="4240.8176530000001"/>
    <n v="5702.0146539999996"/>
    <m/>
  </r>
  <r>
    <n v="11"/>
    <x v="7"/>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309"/>
    <s v="Salud Integral para Suba"/>
    <s v="Vincular 700 personas a las acciones y estrategias para promover la salud sexual y reproductiva consciente en los diferentes ciclos de vida"/>
    <s v="SALUD SEXUAL Y REPRODUCTIVA"/>
    <n v="700"/>
    <s v="Suma"/>
    <n v="175"/>
    <n v="0"/>
    <n v="0"/>
    <n v="0"/>
    <n v="175"/>
    <n v="525"/>
    <n v="637715000"/>
    <n v="592.87894400000005"/>
    <n v="610.15688"/>
    <n v="627.94187999999997"/>
    <m/>
  </r>
  <r>
    <n v="11"/>
    <x v="7"/>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n v="2309"/>
    <s v="Salud Integral para Suba"/>
    <s v="Vincular 600 personas en acciones complementarias en salud física, nutricional y oral, a través del Circuito del Cuidado"/>
    <s v="SALUD FÍSICA Y NUTRICIONAL"/>
    <n v="600"/>
    <s v="Suma"/>
    <n v="150"/>
    <n v="0"/>
    <n v="0"/>
    <n v="0"/>
    <n v="150"/>
    <n v="450"/>
    <n v="787715000"/>
    <n v="592.87894400000005"/>
    <n v="610.15688"/>
    <n v="627.94187999999997"/>
    <m/>
  </r>
  <r>
    <n v="11"/>
    <x v="7"/>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309"/>
    <s v="Salud Integral para Suba"/>
    <s v="Beneficiar 1500 personas con acciones para la promoción y atención de la salud mental"/>
    <s v="SALUD MENTAL"/>
    <n v="1500"/>
    <s v="Suma"/>
    <n v="375"/>
    <n v="0"/>
    <n v="0"/>
    <n v="0"/>
    <n v="375"/>
    <n v="1125"/>
    <n v="2239960000"/>
    <n v="2082.4872909999999"/>
    <n v="2143.1760410000002"/>
    <n v="2205.6458539999999"/>
    <m/>
  </r>
  <r>
    <n v="11"/>
    <x v="7"/>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523"/>
    <s v="SubaLab, gobierno abierto e innovación pública para una Suba más_x000a_cercana"/>
    <s v="Desarrollar 4 acciones orientadas a la ciudadanía, en el marco de la estrategia &quot;Bogotaneidad"/>
    <s v="ESTRATEGIA BOGOTANEIDAD"/>
    <n v="4"/>
    <s v="Suma"/>
    <n v="1"/>
    <n v="0"/>
    <n v="0"/>
    <n v="0"/>
    <n v="1"/>
    <n v="3"/>
    <n v="478286000"/>
    <n v="444.65920799999998"/>
    <n v="457.61766"/>
    <n v="470.95641000000001"/>
    <m/>
  </r>
  <r>
    <n v="11"/>
    <x v="7"/>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523"/>
    <s v="SubaLab, gobierno abierto e innovación pública para una Suba más_x000a_cercana"/>
    <s v="Fortalecer 1 unidades de innovación publica y  social a nivel local"/>
    <s v="INNOVACIÓN PÚBLICA"/>
    <n v="1"/>
    <s v="Suma"/>
    <n v="0.25"/>
    <n v="0"/>
    <n v="0"/>
    <n v="0"/>
    <n v="0.25"/>
    <n v="0.75"/>
    <n v="318857000"/>
    <n v="296.43947200000002"/>
    <n v="305.07844"/>
    <n v="313.97093999999998"/>
    <m/>
  </r>
  <r>
    <n v="11"/>
    <x v="7"/>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439"/>
    <s v="Suba vive en entorno familiar"/>
    <s v="Vincular 8000 personas en procesos para la prevención de violencias en el contexto familiar y/o violencia sexual   "/>
    <s v="PREVENCIÓN"/>
    <n v="8000"/>
    <s v="Suma"/>
    <n v="2000"/>
    <n v="0"/>
    <n v="0"/>
    <n v="0"/>
    <n v="2000"/>
    <n v="6000"/>
    <n v="1508180000"/>
    <n v="1402.1572200000001"/>
    <n v="1443.0194959999999"/>
    <n v="1485.080976"/>
    <m/>
  </r>
  <r>
    <n v="11"/>
    <x v="7"/>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439"/>
    <s v="Suba vive en entorno familiar"/>
    <s v="Vincular 4000 mujeres cuidadoras a estrategias de cuidado."/>
    <s v="ESTRATEGIAS DE CUIDADO"/>
    <n v="4000"/>
    <s v="Suma"/>
    <n v="1000"/>
    <n v="0"/>
    <n v="0"/>
    <n v="0"/>
    <n v="1000"/>
    <n v="3000"/>
    <n v="1380642000"/>
    <n v="1283.5814319999999"/>
    <n v="1320.98812"/>
    <n v="1359.4926"/>
    <m/>
  </r>
  <r>
    <n v="11"/>
    <x v="7"/>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439"/>
    <s v="Suba vive en entorno familiar"/>
    <s v="Vincular 1000 mujeres para el ejercicio de derechos y el fortalecimiento de su autonomía económica"/>
    <s v="FORTALECIMIENTO DE CAPACIDADES"/>
    <n v="1000"/>
    <s v="Suma"/>
    <n v="250"/>
    <n v="0"/>
    <n v="0"/>
    <n v="0"/>
    <n v="250"/>
    <n v="750"/>
    <n v="1731378000"/>
    <n v="1609.664851"/>
    <n v="1656.574404"/>
    <n v="1704.8606339999999"/>
    <m/>
  </r>
  <r>
    <n v="11"/>
    <x v="7"/>
    <s v="MUJERES/INTEGRACIÓN SOCIAL"/>
    <n v="28"/>
    <s v="Numero de espacios con adecuación y dotación en las manzanas del cuidado"/>
    <s v="Cuidado de la vida"/>
    <s v="Adecuación y dotación de manzanas del cuidado"/>
    <s v="Gestión Pública Local"/>
    <m/>
    <s v="Objetivo 2. Bogotá Confía en su Bien - Estar"/>
    <s v="Programa 12. Bogotá cuida a su gente"/>
    <n v="12"/>
    <n v="2439"/>
    <s v="Suba vive en entorno familiar"/>
    <s v="Adecuar y dotar 2 espacios en las manzanas del cuidado"/>
    <s v="DOTACIÓN"/>
    <n v="2"/>
    <s v="Suma"/>
    <n v="0.5"/>
    <n v="0"/>
    <n v="0"/>
    <n v="0"/>
    <n v="0.5"/>
    <n v="1.5"/>
    <n v="318857000"/>
    <n v="296.43947200000002"/>
    <n v="305.07844"/>
    <n v="313.97093999999998"/>
    <m/>
  </r>
  <r>
    <n v="11"/>
    <x v="7"/>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467"/>
    <s v="Suba Teje Nuevas Historias"/>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414517000"/>
    <n v="385.37131399999998"/>
    <n v="396.60197199999999"/>
    <n v="408.16222199999999"/>
    <m/>
  </r>
  <r>
    <n v="11"/>
    <x v="7"/>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467"/>
    <s v="Suba Teje Nuevas Historias"/>
    <s v="Realizar 4 acciones de construcción de paz que contribuyan al tejido social, la integración local, la sostenibilidad económica y/o desarrollo territorial para la reconciliación."/>
    <s v="ACCIONES DE CONSTRUCCIÓN DE PAZ"/>
    <n v="4"/>
    <s v="Suma"/>
    <n v="1"/>
    <n v="0"/>
    <n v="0"/>
    <n v="0"/>
    <n v="1"/>
    <n v="3"/>
    <n v="473178000"/>
    <n v="439.914694"/>
    <n v="452.73487999999998"/>
    <n v="465.93130500000001"/>
    <m/>
  </r>
  <r>
    <n v="11"/>
    <x v="7"/>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743"/>
    <s v="Suba, con cultura, camina segura"/>
    <s v="Otorgar 150 estímulos de apoyo al sector artístico y cultural."/>
    <s v="ESTÍMULOS"/>
    <n v="150"/>
    <s v="Suma"/>
    <n v="35"/>
    <n v="0"/>
    <n v="0"/>
    <n v="0"/>
    <n v="35"/>
    <n v="115"/>
    <n v="1594277000"/>
    <n v="1482.1973599999999"/>
    <n v="1525.3922"/>
    <n v="1569.8547000000001"/>
    <m/>
  </r>
  <r>
    <n v="11"/>
    <x v="7"/>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743"/>
    <s v="Suba, con cultura, camina segura"/>
    <s v="Realizar 50 eventos de promoción, circulción y apropiación de actividades artísticas, culturales y patrimoniales."/>
    <s v="EVENTOS"/>
    <n v="50"/>
    <s v="Suma"/>
    <n v="13"/>
    <n v="0"/>
    <n v="0"/>
    <n v="0"/>
    <n v="13"/>
    <n v="37"/>
    <n v="1115990000"/>
    <n v="1037.5381520000001"/>
    <n v="1067.7745399999999"/>
    <n v="1098.8982900000001"/>
    <m/>
  </r>
  <r>
    <n v="11"/>
    <x v="7"/>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743"/>
    <s v="Suba, con cultura, camina segura"/>
    <s v="Capacitar 5100 personas en los campos artísticos, interculturales, culturales y/o patrimoniales."/>
    <s v="CAPACITACIÓN"/>
    <n v="5100"/>
    <s v="Suma"/>
    <n v="1500"/>
    <n v="0"/>
    <n v="0"/>
    <n v="0"/>
    <n v="1500"/>
    <n v="3600"/>
    <n v="2518960000"/>
    <n v="2341.870347"/>
    <n v="2410.1181510000001"/>
    <n v="2480.3688560000001"/>
    <m/>
  </r>
  <r>
    <n v="11"/>
    <x v="7"/>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743"/>
    <s v="Suba, con cultura, camina segura"/>
    <s v="Beneficiar 50 organizaciones artísticas, culturales y patrimoniales con elementos entregados."/>
    <s v="ENTREGA DE ELEMENTOS"/>
    <n v="50"/>
    <s v="Suma"/>
    <n v="12"/>
    <n v="0"/>
    <n v="0"/>
    <n v="0"/>
    <n v="12"/>
    <n v="38"/>
    <n v="318857000"/>
    <n v="296.43947200000002"/>
    <n v="305.07844"/>
    <n v="313.97093999999998"/>
    <m/>
  </r>
  <r>
    <n v="11"/>
    <x v="7"/>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498"/>
    <s v="Suba activa. Recreación y deporte con sus vecis"/>
    <s v="Beneficiar 290 colectivos u organizaciones recreo deportiva_x000a_inscritas en el Banco que implementan iniciativas de carácter barrial con apoyos económicos"/>
    <s v="BANCO DE INICIATIVAS"/>
    <n v="290"/>
    <s v="Suma"/>
    <n v="75"/>
    <n v="0"/>
    <n v="0"/>
    <n v="0"/>
    <n v="75"/>
    <n v="215"/>
    <n v="1594277000"/>
    <n v="1482.1973599999999"/>
    <n v="1525.3922"/>
    <n v="1569.8547000000001"/>
    <m/>
  </r>
  <r>
    <n v="11"/>
    <x v="7"/>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498"/>
    <s v="Suba activa. Recreación y deporte con sus vecis"/>
    <s v="Beneficiar 30000 personas en actividades recreo-deportivas comunitarias"/>
    <s v="ACTIVIDADES RECREODEPORTIVAS"/>
    <n v="30000"/>
    <s v="Suma"/>
    <n v="7500"/>
    <n v="0"/>
    <n v="0"/>
    <n v="0"/>
    <n v="7500"/>
    <n v="22500"/>
    <n v="2869697000"/>
    <n v="2667.9552480000002"/>
    <n v="2745.7059599999998"/>
    <n v="2825.73846"/>
    <m/>
  </r>
  <r>
    <n v="11"/>
    <x v="7"/>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498"/>
    <s v="Suba activa. Recreación y deporte con sus vecis"/>
    <s v="Capacitar 8000 personas en los campos deportivos o recreativos"/>
    <s v="CAPACITACIÓN"/>
    <n v="8000"/>
    <s v="Suma"/>
    <n v="2000"/>
    <n v="0"/>
    <n v="0"/>
    <n v="0"/>
    <n v="2000"/>
    <n v="6000"/>
    <n v="797133000"/>
    <n v="741.09867999999994"/>
    <n v="762.6961"/>
    <n v="784.92735000000005"/>
    <m/>
  </r>
  <r>
    <n v="11"/>
    <x v="7"/>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498"/>
    <s v="Suba activa. Recreación y deporte con sus vecis"/>
    <s v="Beneficiar 7000 Personas con la entrega de dotaciones deportivas."/>
    <s v="DOTACIÓN"/>
    <n v="7000"/>
    <s v="Suma"/>
    <n v="1750"/>
    <n v="0"/>
    <n v="0"/>
    <n v="0"/>
    <n v="1750"/>
    <n v="5250"/>
    <n v="797133000"/>
    <n v="741.09867999999994"/>
    <n v="762.6961"/>
    <n v="784.92735000000005"/>
    <m/>
  </r>
  <r>
    <n v="11"/>
    <x v="7"/>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614"/>
    <s v="Suba es BienEstar Animal"/>
    <s v="Atender 1500 animales en los programas de brigadas médicas, urgencias veterinarias y adopciones"/>
    <s v="BIENESTAR ANIMAL"/>
    <n v="1500"/>
    <s v="Suma"/>
    <n v="380"/>
    <n v="0"/>
    <n v="0"/>
    <n v="0"/>
    <n v="380"/>
    <n v="1120"/>
    <n v="755904000"/>
    <n v="615.11190399999998"/>
    <n v="633.03776300000004"/>
    <n v="651.48970099999997"/>
    <m/>
  </r>
  <r>
    <n v="11"/>
    <x v="7"/>
    <s v="AMBIENTE"/>
    <n v="45"/>
    <s v="Número de animales esterilizados"/>
    <s v="Cuidado de la vida"/>
    <s v="Protección y bienestar animal"/>
    <s v="Presupuestos Participativos"/>
    <m/>
    <s v="Objetivo 2. Bogotá Confía en su Bien - Estar"/>
    <s v="Programa 15. Bogotá protege todas las formas de vida"/>
    <n v="16"/>
    <n v="2614"/>
    <s v="Suba es BienEstar Animal"/>
    <s v="Esterilizar 16000 perros y gatos incluyendo los que está en condición de vulnerabilidad"/>
    <s v="ESTERILIZACIÓN"/>
    <n v="16000"/>
    <s v="Suma"/>
    <n v="4000"/>
    <n v="0"/>
    <n v="0"/>
    <n v="0"/>
    <n v="4000"/>
    <n v="12000"/>
    <n v="1500000000"/>
    <n v="1482.1973599999999"/>
    <n v="1525.3922"/>
    <n v="1569.8547000000001"/>
    <m/>
  </r>
  <r>
    <n v="11"/>
    <x v="7"/>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529"/>
    <s v="Suba educa con propósito"/>
    <s v="Dotar 32 sedes educativas urbanas y rurales con recursos pedagógicos y/o tecnológicos"/>
    <s v="DOTACIÓN"/>
    <n v="32"/>
    <s v="Suma"/>
    <n v="8"/>
    <n v="0"/>
    <n v="0"/>
    <n v="0"/>
    <n v="8"/>
    <n v="24"/>
    <n v="1115990000"/>
    <n v="1037.5381520000001"/>
    <n v="1067.7745399999999"/>
    <n v="1098.8982900000001"/>
    <m/>
  </r>
  <r>
    <n v="11"/>
    <x v="7"/>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29"/>
    <s v="Suba educa con propósito"/>
    <s v="Beneficiar 600 personas con apoyo para la educación posmedia (niveles de formación técnico profesional, tecnólogo, profesional universitario y educación para el trabajo y desarrollo humano)."/>
    <s v="SOSTENIMIENTO"/>
    <n v="600"/>
    <s v="Suma"/>
    <n v="165"/>
    <n v="0"/>
    <n v="0"/>
    <n v="0"/>
    <n v="165"/>
    <n v="435"/>
    <n v="2550839000"/>
    <n v="2371.5157760000002"/>
    <n v="2440.62752"/>
    <n v="2511.7675199999999"/>
    <m/>
  </r>
  <r>
    <n v="11"/>
    <x v="7"/>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29"/>
    <s v="Suba educa con propósito"/>
    <s v="Beneficiar 600 estudiantes en programas de educación posmedia (niveles de formación técnico profesional, tecnólogo, profesional universitario y educación para el trabajo y desarrollo humano)."/>
    <s v="APOYO EDUCACIÓN POSMEDIA"/>
    <n v="600"/>
    <s v="Suma"/>
    <n v="165"/>
    <n v="0"/>
    <n v="0"/>
    <n v="0"/>
    <n v="165"/>
    <n v="435"/>
    <n v="10681657000"/>
    <n v="9930.7223119999999"/>
    <n v="10220.12774"/>
    <n v="10518.02649"/>
    <m/>
  </r>
  <r>
    <n v="11"/>
    <x v="7"/>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544"/>
    <s v="Suba es oportunidades para el empleo y el turismo"/>
    <s v="Realizar 4 acciones para fortalecer las capacidades y/o habilidades, técnicas y blandas de las personas de la localidad, con el fin de mejorar el acceso a oportunidades de empleo"/>
    <s v="FORTALECIMIENTO DE CAPACIDADES"/>
    <n v="4"/>
    <s v="Suma"/>
    <n v="1"/>
    <n v="0"/>
    <n v="0"/>
    <n v="0"/>
    <n v="1"/>
    <n v="3"/>
    <n v="2255905000"/>
    <n v="2097.309264"/>
    <n v="2158.429963"/>
    <n v="2221.3444009999998"/>
    <m/>
  </r>
  <r>
    <n v="11"/>
    <x v="7"/>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544"/>
    <s v="Suba es oportunidades para el empleo y el turismo"/>
    <s v="Apoyar 200 Mipymes y/o emprendimientos orientados al fortalecimiento de las capacidades locales para la gestión y el desarrollo turístico "/>
    <s v="DESARROLLO TURÍSTICO"/>
    <n v="200"/>
    <s v="Suma"/>
    <n v="50"/>
    <n v="0"/>
    <n v="0"/>
    <n v="0"/>
    <n v="50"/>
    <n v="150"/>
    <n v="1811093000"/>
    <n v="1683.774719"/>
    <n v="1732.844014"/>
    <n v="1783.3533689999999"/>
    <m/>
  </r>
  <r>
    <n v="11"/>
    <x v="7"/>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489"/>
    <s v="Suba con la cultura del emprendimiento"/>
    <s v="Financiar 100 proyectos del sector cultural y creativo."/>
    <s v="SOSTENIBILIDAD"/>
    <n v="100"/>
    <s v="Suma"/>
    <n v="25"/>
    <n v="0"/>
    <n v="0"/>
    <n v="0"/>
    <n v="25"/>
    <n v="75"/>
    <n v="1508180000"/>
    <n v="1402.1572200000001"/>
    <n v="1443.0194959999999"/>
    <n v="1485.080976"/>
    <m/>
  </r>
  <r>
    <n v="11"/>
    <x v="7"/>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534"/>
    <s v="Suba potencia su economía local"/>
    <s v="Vincular 50 hogares y/o unidades productivas a procesos productivos y de comercialización en el sector rural."/>
    <s v="PRODUCTIVIDAD Y COMERCIALIZACIÓN"/>
    <n v="50"/>
    <s v="Suma"/>
    <n v="13"/>
    <n v="0"/>
    <n v="0"/>
    <n v="0"/>
    <n v="13"/>
    <n v="37"/>
    <n v="717418000"/>
    <n v="666.98733000000004"/>
    <n v="686.42496500000004"/>
    <n v="706.43304499999999"/>
    <m/>
  </r>
  <r>
    <n v="11"/>
    <x v="7"/>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34"/>
    <s v="Suba potencia su economía local"/>
    <s v="Apoyar 500 Mipymes, emprendimientos y/o actores de la economia informal para el fortalecimiento del tejido empresarial local."/>
    <s v="TEJIDO EMPRESARIAL LOCAL"/>
    <n v="500"/>
    <s v="Suma"/>
    <n v="150"/>
    <n v="0"/>
    <n v="0"/>
    <n v="0"/>
    <n v="150"/>
    <n v="350"/>
    <n v="1508180000"/>
    <n v="1402.1572200000001"/>
    <n v="1443.0194959999999"/>
    <n v="1485.080976"/>
    <m/>
  </r>
  <r>
    <n v="11"/>
    <x v="7"/>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45"/>
    <s v="Parques integrales, seguros y sostenible en Suba"/>
    <s v="Construir 900 m2 de Parques de la red de proximidad (la construcción incluye su dotación)."/>
    <s v="CONSTRUCCIÓN"/>
    <n v="900"/>
    <s v="Suma"/>
    <n v="200"/>
    <n v="0"/>
    <n v="0"/>
    <n v="0"/>
    <n v="200"/>
    <n v="700"/>
    <n v="1243541000"/>
    <n v="1156.1139410000001"/>
    <n v="1189.805916"/>
    <n v="1224.486666"/>
    <m/>
  </r>
  <r>
    <n v="11"/>
    <x v="7"/>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45"/>
    <s v="Parques integrales, seguros y sostenible en Suba"/>
    <s v="Intervenir 32 Parques de la red de proximidad con acciones de mejoramiento, mantenimiento y/o dotación. "/>
    <s v="INTERVENCIÓN"/>
    <n v="32"/>
    <s v="Suma"/>
    <n v="10"/>
    <n v="0"/>
    <n v="0"/>
    <n v="0"/>
    <n v="10"/>
    <n v="22"/>
    <n v="2534894000"/>
    <n v="2356.6923200000001"/>
    <n v="2425.372073"/>
    <n v="2496.067403"/>
    <m/>
  </r>
  <r>
    <n v="11"/>
    <x v="7"/>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3"/>
    <s v="Suba en defensa del ambiente"/>
    <s v="Implementar 12 procesos comunitarios de educación ambiental que promueven la conservación de la biodiversidad y el agua"/>
    <s v="EDUCACIÓN AMBIENTAL"/>
    <n v="12"/>
    <s v="Suma"/>
    <n v="3"/>
    <n v="0"/>
    <n v="0"/>
    <n v="0"/>
    <n v="3"/>
    <n v="9"/>
    <n v="334803000"/>
    <n v="311.26144599999998"/>
    <n v="320.33236199999999"/>
    <n v="329.669487"/>
    <m/>
  </r>
  <r>
    <n v="11"/>
    <x v="7"/>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3"/>
    <s v="Suba en defensa del ambiente"/>
    <s v="Implementar 50 huertas urbanas "/>
    <s v="HUERTAS URBANAS"/>
    <n v="50"/>
    <s v="Suma"/>
    <n v="12"/>
    <n v="0"/>
    <n v="0"/>
    <n v="0"/>
    <n v="12"/>
    <n v="38"/>
    <n v="159428000"/>
    <n v="148.21973600000001"/>
    <n v="152.53922"/>
    <n v="156.98546999999999"/>
    <m/>
  </r>
  <r>
    <n v="11"/>
    <x v="7"/>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3"/>
    <s v="Suba en defensa del ambiente"/>
    <s v="Mantener 1640 m2 de jardinería "/>
    <s v="JARDINERÍA"/>
    <n v="1640"/>
    <s v="Suma"/>
    <n v="410"/>
    <n v="0"/>
    <n v="0"/>
    <n v="0"/>
    <n v="410"/>
    <n v="1230"/>
    <n v="79714000"/>
    <n v="74.109868000000006"/>
    <n v="76.26961"/>
    <n v="78.492734999999996"/>
    <m/>
  </r>
  <r>
    <n v="11"/>
    <x v="7"/>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3"/>
    <s v="Suba en defensa del ambiente"/>
    <s v="Mantener 500 árboles en zona urbana"/>
    <s v="ARBOLADO"/>
    <n v="500"/>
    <s v="Suma"/>
    <n v="125"/>
    <n v="0"/>
    <n v="0"/>
    <n v="0"/>
    <n v="125"/>
    <n v="375"/>
    <n v="31890000"/>
    <n v="29.643947000000001"/>
    <n v="30.507843999999999"/>
    <n v="31.397093999999999"/>
    <m/>
  </r>
  <r>
    <n v="11"/>
    <x v="7"/>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483"/>
    <s v="Suba en defensa del ambiente"/>
    <s v="Capacitar 5000 personas en separación en la fuente y reciclaje."/>
    <s v="SEPARACIÓN EN LA FUENTE"/>
    <n v="5000"/>
    <s v="Suma"/>
    <n v="1500"/>
    <n v="0"/>
    <n v="0"/>
    <n v="0"/>
    <n v="1500"/>
    <n v="3500"/>
    <n v="2128355000"/>
    <n v="1978.7334760000001"/>
    <n v="2036.3985869999999"/>
    <n v="2095.7560250000001"/>
    <m/>
  </r>
  <r>
    <n v="11"/>
    <x v="7"/>
    <s v="AMBIENTE"/>
    <n v="63"/>
    <s v="Número de m2 de áreas renaturaliz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524"/>
    <s v="Suba conservando ecosistemas"/>
    <s v="Generar 15000 m2 de áreas renaturalizadas"/>
    <s v="RENATURALIZACIÓN"/>
    <n v="15000"/>
    <s v="Suma"/>
    <n v="3750"/>
    <n v="0"/>
    <n v="0"/>
    <n v="0"/>
    <n v="3750"/>
    <n v="11250"/>
    <n v="661799000"/>
    <n v="615.27657699999997"/>
    <n v="633.20723399999997"/>
    <n v="651.66411100000005"/>
    <m/>
  </r>
  <r>
    <n v="11"/>
    <x v="7"/>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524"/>
    <s v="Suba conservando ecosistemas"/>
    <s v="Lograr 1,5 hectáreas en proceso de restauración ecológica"/>
    <s v="RESTAURACIÓN ECOLÓGICA"/>
    <n v="1.5"/>
    <s v="Suma"/>
    <n v="0.5"/>
    <n v="0"/>
    <n v="0"/>
    <n v="0"/>
    <n v="0.5"/>
    <n v="1"/>
    <n v="334803000"/>
    <n v="311.26144599999998"/>
    <n v="320.33236199999999"/>
    <n v="329.669487"/>
    <m/>
  </r>
  <r>
    <n v="11"/>
    <x v="7"/>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456"/>
    <s v="Movilidad integral, segura y sostenible en Suba"/>
    <s v="Intervenir 15 Kilómetros-carril de malla vial urbana (local y/o intermedia) con acciones de construcción y/o conservación"/>
    <s v="INTERVENCIÓN MALLA VIAL LOCAL"/>
    <n v="15"/>
    <s v="Suma"/>
    <n v="3.75"/>
    <n v="0"/>
    <n v="0"/>
    <n v="0"/>
    <n v="3.75"/>
    <n v="11.25"/>
    <n v="22990070000"/>
    <n v="20989.330268999998"/>
    <n v="21972.879250000002"/>
    <n v="20981.239044000002"/>
    <m/>
  </r>
  <r>
    <n v="11"/>
    <x v="7"/>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581"/>
    <s v="Suba Mitiga los Riesgos naturales"/>
    <s v="Realizar 4 acciones efectivas para el fortalecimiento de las capacidades locales en torno a la gestión del riesgo"/>
    <s v="GESTIÓN DEL RIESGO"/>
    <n v="4"/>
    <s v="Suma"/>
    <n v="1"/>
    <n v="0"/>
    <n v="0"/>
    <n v="0"/>
    <n v="1"/>
    <n v="3"/>
    <n v="478286000"/>
    <n v="444.65920799999998"/>
    <n v="457.61766"/>
    <n v="470.95641000000001"/>
    <m/>
  </r>
  <r>
    <n v="11"/>
    <x v="7"/>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24"/>
    <s v="Suba, crea espacios para todos"/>
    <s v="Dotar y/o acondicionar 26 unidades operativas orientadas a la atención de la primera infancia (Jardines Infantiles, Casas de Pensamiento Intercultural, Modalidad Espacios Rurales, Crecemos en la Ruralidad, Creciendo Juntos, Centros Amar, Centros Forjar)"/>
    <s v="DOTACIÓN"/>
    <n v="26"/>
    <s v="Suma"/>
    <n v="7"/>
    <n v="0"/>
    <n v="0"/>
    <n v="0"/>
    <n v="7"/>
    <n v="19"/>
    <n v="637715000"/>
    <n v="592.87894400000005"/>
    <n v="610.15688"/>
    <n v="627.94187999999997"/>
    <m/>
  </r>
  <r>
    <n v="11"/>
    <x v="7"/>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24"/>
    <s v="Suba, crea espacios para todos"/>
    <s v="Dotar y/o acondicionar 1 unidades operativas de atención especializada (Centros Integrarte, Centros Crecer y Cadis) "/>
    <s v="DOTACIÓN"/>
    <n v="1"/>
    <s v="Suma"/>
    <n v="0.25"/>
    <n v="0"/>
    <n v="0"/>
    <n v="0"/>
    <n v="0.25"/>
    <n v="0.75"/>
    <n v="159428000"/>
    <n v="148.21973600000001"/>
    <n v="152.53922"/>
    <n v="156.98546999999999"/>
    <m/>
  </r>
  <r>
    <n v="11"/>
    <x v="7"/>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24"/>
    <s v="Suba, crea espacios para todos"/>
    <s v="Dotar y/o acondicionar 2 unidades operativas orientadas a la atención de jóvenes (casas de la juventud, centros forjar)"/>
    <s v="DOTACIÓN"/>
    <n v="2"/>
    <s v="Suma"/>
    <n v="0.5"/>
    <n v="0"/>
    <n v="0"/>
    <n v="0"/>
    <n v="0.5"/>
    <n v="1.5"/>
    <n v="271022000"/>
    <n v="251.97355099999999"/>
    <n v="259.31667399999998"/>
    <n v="266.87529899999998"/>
    <m/>
  </r>
  <r>
    <n v="11"/>
    <x v="7"/>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424"/>
    <s v="Suba, crea espacios para todos"/>
    <s v="Dotar y/o acondicionar 1 casas LGBTI para la prestación de servicios sociales y estrategias dirigidas a personas de los sectores sociales LGBTI."/>
    <s v="DOTACIÓN"/>
    <n v="1"/>
    <s v="Suma"/>
    <n v="5"/>
    <n v="0"/>
    <n v="0"/>
    <n v="0"/>
    <n v="5"/>
    <n v="-4"/>
    <n v="329809000"/>
    <n v="291.41817200000003"/>
    <n v="0"/>
    <n v="0"/>
    <m/>
  </r>
  <r>
    <n v="11"/>
    <x v="7"/>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537"/>
    <s v="Fortalecimiento institucional para una Suba confiable"/>
    <s v="Intervenir 5 sedes administrativas local"/>
    <s v="INTERVENCIÓN"/>
    <n v="5"/>
    <s v="Suma"/>
    <n v="2"/>
    <n v="0"/>
    <n v="0"/>
    <n v="0"/>
    <n v="2"/>
    <n v="3"/>
    <n v="150000000"/>
    <n v="592.87894400000005"/>
    <n v="610.15688"/>
    <n v="627.94187999999997"/>
    <m/>
  </r>
  <r>
    <n v="11"/>
    <x v="7"/>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537"/>
    <s v="Fortalecimiento institucional para una Suba confiable"/>
    <s v="Realizar 4 estrategias de fortalecimiento institucional (una por vigencia)."/>
    <s v="FORTALECIMIENTO INSTITUCIONAL"/>
    <n v="4"/>
    <s v="Suma"/>
    <n v="1"/>
    <n v="0"/>
    <n v="0"/>
    <n v="0"/>
    <n v="1"/>
    <n v="3"/>
    <n v="17387102000"/>
    <n v="15711.292015999999"/>
    <n v="16169.15732"/>
    <n v="16640.45982"/>
    <m/>
  </r>
  <r>
    <n v="11"/>
    <x v="7"/>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537"/>
    <s v="Fortalecimiento institucional para una Suba confiable"/>
    <s v="Realizar 4 estrategias de inspección, vigilancia y control (una por vigencia)."/>
    <s v="IVC"/>
    <n v="4"/>
    <s v="Suma"/>
    <n v="1"/>
    <n v="0"/>
    <n v="0"/>
    <n v="0"/>
    <n v="1"/>
    <n v="3"/>
    <n v="6377111000"/>
    <n v="5928.7894399999996"/>
    <n v="6101.5688"/>
    <n v="6279.4188000000004"/>
    <m/>
  </r>
  <r>
    <n v="11"/>
    <x v="7"/>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563"/>
    <s v="Suba te conecta"/>
    <s v="Operativizar 3 Centros de Acceso Comunitario en zonas rurales y/o apartadas y/o urbanas, con énfasis en procesos de formación y desarrollo de competencias digitales."/>
    <s v="FORTALECIMIENTO DE CAPACIDADES"/>
    <n v="3"/>
    <s v="Suma"/>
    <n v="1"/>
    <n v="0"/>
    <n v="0"/>
    <n v="0"/>
    <n v="1"/>
    <n v="2"/>
    <n v="1506768000"/>
    <n v="1400.8410289999999"/>
    <n v="1441.6649480000001"/>
    <n v="1483.6869449999999"/>
    <m/>
  </r>
  <r>
    <n v="11"/>
    <x v="7"/>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504"/>
    <s v="Suba avanza en participación"/>
    <s v="Fortalecer 300 Organizaciones sociales e Instancias de participación ciudadana."/>
    <s v="FORTALECIMIENTO DE ORGANIZACIONES"/>
    <n v="300"/>
    <s v="Suma"/>
    <n v="100"/>
    <n v="0"/>
    <n v="0"/>
    <n v="0"/>
    <n v="100"/>
    <n v="200"/>
    <n v="1889223000"/>
    <n v="1756.4038720000001"/>
    <n v="1807.589757"/>
    <n v="1860.27782"/>
    <m/>
  </r>
  <r>
    <n v="11"/>
    <x v="7"/>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504"/>
    <s v="Suba avanza en participación"/>
    <s v="Capacitar 3000 personas a través de procesos de formación para la participación de manera virtual y presencial."/>
    <s v="CAPACITACIÓN"/>
    <n v="3000"/>
    <s v="Suma"/>
    <n v="750"/>
    <n v="0"/>
    <n v="0"/>
    <n v="0"/>
    <n v="750"/>
    <n v="2250"/>
    <n v="918484000"/>
    <n v="853.91020300000002"/>
    <n v="878.79522599999996"/>
    <n v="904.41056100000003"/>
    <m/>
  </r>
  <r>
    <n v="11"/>
    <x v="7"/>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504"/>
    <s v="Suba avanza en participación"/>
    <s v="Fortalecer 150 organizaciones comunales."/>
    <s v="FORTALECIMIENTO COMUNAL"/>
    <n v="150"/>
    <s v="Suma"/>
    <n v="50"/>
    <n v="0"/>
    <n v="0"/>
    <n v="0"/>
    <n v="50"/>
    <n v="100"/>
    <n v="797133000"/>
    <n v="741.09867999999994"/>
    <n v="762.6961"/>
    <n v="784.92735000000005"/>
    <m/>
  </r>
  <r>
    <n v="11"/>
    <x v="7"/>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504"/>
    <s v="Suba avanza en participación"/>
    <s v="Rehabilitar  20 salones comunales y/o casas de participación."/>
    <s v="REHABILITACIÓN"/>
    <n v="20"/>
    <s v="Suma"/>
    <n v="6"/>
    <n v="0"/>
    <n v="0"/>
    <n v="0"/>
    <n v="6"/>
    <n v="14"/>
    <n v="1200000000"/>
    <n v="1178.511573"/>
    <n v="1212.85627"/>
    <n v="1248.208897"/>
    <m/>
  </r>
  <r>
    <n v="11"/>
    <x v="7"/>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504"/>
    <s v="Suba avanza en participación"/>
    <s v="Dotar 70 organizaciones comunales"/>
    <s v="DOTACIÓN"/>
    <n v="70"/>
    <s v="Suma"/>
    <n v="18"/>
    <n v="0"/>
    <n v="0"/>
    <n v="0"/>
    <n v="18"/>
    <n v="52"/>
    <n v="386482000"/>
    <n v="296.43947200000002"/>
    <n v="305.07844"/>
    <n v="313.97093999999998"/>
    <m/>
  </r>
  <r>
    <n v="11"/>
    <x v="7"/>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504"/>
    <s v="Suba avanza en participación"/>
    <s v="Fortalecer 25 medios comunitarios y alternativos."/>
    <s v="MEDIOS COMUNITARIOS"/>
    <n v="25"/>
    <s v="Suma"/>
    <n v="7"/>
    <n v="0"/>
    <n v="0"/>
    <n v="0"/>
    <n v="7"/>
    <n v="18"/>
    <n v="1187015000"/>
    <n v="1103.5666349999999"/>
    <n v="1135.7272539999999"/>
    <n v="1168.8317059999999"/>
    <m/>
  </r>
  <r>
    <n v="11"/>
    <x v="7"/>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533"/>
    <s v="La cultura de Suba en escenarios seguros"/>
    <s v="Intervenir 15 equipamientos culturales con acciones de construcción, adecuación y/o dotación"/>
    <s v="INTERVENCIÓN"/>
    <n v="15"/>
    <s v="Suma"/>
    <n v="4"/>
    <n v="0"/>
    <n v="0"/>
    <n v="0"/>
    <n v="4"/>
    <n v="11"/>
    <n v="1270632000"/>
    <n v="1181.309814"/>
    <n v="1215.736058"/>
    <n v="1251.172626"/>
    <m/>
  </r>
  <r>
    <n v="11"/>
    <x v="7"/>
    <s v="GOBIERNO"/>
    <n v="102"/>
    <s v="Iniciativa de inversión local concertada e implementada con el pueblo indígena muisca"/>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54"/>
    <s v="Suba confía en sus raíces étnicas"/>
    <s v="Concertar e implementar una (4) iniciativa de inversión local con el pueblo muisca (aplica en Suba y Bosa)."/>
    <s v="INICIATIVAS PUEBLO MUISCA"/>
    <n v="4"/>
    <s v="Suma"/>
    <n v="1"/>
    <n v="0"/>
    <n v="0"/>
    <n v="0"/>
    <n v="1"/>
    <n v="3"/>
    <n v="318857000"/>
    <n v="296.43947200000002"/>
    <n v="305.07844"/>
    <n v="313.97093999999998"/>
    <m/>
  </r>
  <r>
    <n v="11"/>
    <x v="7"/>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54"/>
    <s v="Suba confía en sus raíces étnicas"/>
    <s v="Concertar e implementar una (1) iniciativa de inversión local con los pueblos indígenas (aplica en todas las localidades con autoridades indígenas)"/>
    <s v="INICIATIVAS PUEBLO INDÍGENA"/>
    <n v="1"/>
    <s v="Suma"/>
    <n v="0.25"/>
    <n v="0"/>
    <n v="0"/>
    <n v="0"/>
    <n v="0.25"/>
    <n v="0.75"/>
    <n v="47824000"/>
    <n v="44.465921000000002"/>
    <n v="45.761766000000001"/>
    <n v="47.095641000000001"/>
    <m/>
  </r>
  <r>
    <n v="11"/>
    <x v="7"/>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54"/>
    <s v="Suba confía en sus raíces étnicas"/>
    <s v="Concertar e implementar una (4) iniciativa de inversión local con las comunidades negras, afrocolombianas y palenqueras (aplica en todas las localidades con autoridades NAP)"/>
    <s v="INICIATIVAS COMUNIDADES NEGRAS, AFROCOLOMBIANAS, PALENQUERAS"/>
    <n v="4"/>
    <s v="Suma"/>
    <n v="1"/>
    <n v="0"/>
    <n v="0"/>
    <n v="0"/>
    <n v="1"/>
    <n v="3"/>
    <n v="318857000"/>
    <n v="296.43947200000002"/>
    <n v="305.07844"/>
    <n v="313.97093999999998"/>
    <m/>
  </r>
  <r>
    <n v="18"/>
    <x v="8"/>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70"/>
    <s v="Seguridad y convivencia en Rafael Uribe Uribe"/>
    <s v="Fortalecer 40 organizaciones comunitarias a través de capacidades para promover acciones de corresponsabilidad en la gestión de la seguridad y la convivencia  "/>
    <s v="FORTALECIMIENTO DE CAPACIDADES"/>
    <n v="40"/>
    <s v="Suma"/>
    <n v="10"/>
    <n v="0"/>
    <n v="0"/>
    <n v="0"/>
    <n v="10"/>
    <n v="30"/>
    <n v="761995000"/>
    <n v="686.15077099999996"/>
    <n v="706.12893399999996"/>
    <n v="726.69291099999998"/>
    <m/>
  </r>
  <r>
    <n v="18"/>
    <x v="8"/>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70"/>
    <s v="Seguridad y convivencia en Rafael Uribe Uribe"/>
    <s v="Implementar 4 acciones formativas diferenciales para la promoción de la convivencia ciudadana"/>
    <s v="FORMACIÓN"/>
    <n v="4"/>
    <s v="Suma"/>
    <n v="1"/>
    <n v="0"/>
    <n v="0"/>
    <n v="0"/>
    <n v="1"/>
    <n v="3"/>
    <n v="253999000"/>
    <n v="228.71692400000001"/>
    <n v="235.37631099999999"/>
    <n v="242.23097000000001"/>
    <m/>
  </r>
  <r>
    <n v="18"/>
    <x v="8"/>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70"/>
    <s v="Seguridad y convivencia en Rafael Uribe Uribe"/>
    <s v="Implementar 4 iniciativas de convivencia con participación de la ciudadanía."/>
    <s v="INICIATIVAS"/>
    <n v="4"/>
    <s v="Suma"/>
    <n v="1"/>
    <n v="0"/>
    <n v="0"/>
    <n v="0"/>
    <n v="1"/>
    <n v="3"/>
    <n v="253999000"/>
    <n v="228.71692400000001"/>
    <n v="235.37631099999999"/>
    <n v="242.23097000000001"/>
    <m/>
  </r>
  <r>
    <n v="18"/>
    <x v="8"/>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532"/>
    <s v="Rafael Uribe Uribe previene el feminicidio y las violencias contra las mujeres"/>
    <s v="Vincular 8.000 personas en acciones para la prevención del feminicidio y la violencia contra la mujer."/>
    <s v="PREVENCIÓN"/>
    <n v="8000"/>
    <s v="Suma"/>
    <n v="2000"/>
    <n v="0"/>
    <n v="0"/>
    <n v="0"/>
    <n v="2000"/>
    <n v="6000"/>
    <n v="1805950000"/>
    <n v="1626.19831"/>
    <n v="1673.5471680000001"/>
    <n v="1722.2844219999999"/>
    <m/>
  </r>
  <r>
    <n v="18"/>
    <x v="8"/>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690"/>
    <s v="Mejores capacidades al servicio de la seguridad en Rafael Uribe Uribe"/>
    <s v="Suministrar 4 dotaciones a organismos de seguridad"/>
    <s v="DOTACIÓN"/>
    <n v="4"/>
    <s v="Suma"/>
    <n v="1"/>
    <n v="0"/>
    <n v="0"/>
    <n v="0"/>
    <n v="1"/>
    <n v="3"/>
    <n v="1048616000"/>
    <n v="944.24418000000003"/>
    <n v="971.73706500000003"/>
    <n v="1000.036116"/>
    <m/>
  </r>
  <r>
    <n v="18"/>
    <x v="8"/>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761"/>
    <s v="Rafael Uribe Uribe con acceso a una justicia integral"/>
    <s v="Fortalecer 4 programas de abordaje de conflictividad escolar para la convivencia con enfoque restaurativo"/>
    <s v="CONFLICTIVIDAD ESCOLAR"/>
    <n v="4"/>
    <s v="Suma"/>
    <n v="1"/>
    <n v="0"/>
    <n v="0"/>
    <n v="0"/>
    <n v="1"/>
    <n v="3"/>
    <n v="365824000"/>
    <n v="329.41243700000001"/>
    <n v="339.00370400000003"/>
    <n v="348.87621300000001"/>
    <m/>
  </r>
  <r>
    <n v="18"/>
    <x v="8"/>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761"/>
    <s v="Rafael Uribe Uribe con acceso a una justicia integral"/>
    <s v="Implementar 4 proyectos de justicia local para la resolución efectiva de conflictividades de manera integral en el sistema de justicia"/>
    <s v="RESOLUCIÓN DE CONFLICTIVIDADES"/>
    <n v="4"/>
    <s v="Suma"/>
    <n v="1"/>
    <n v="0"/>
    <n v="0"/>
    <n v="0"/>
    <n v="1"/>
    <n v="3"/>
    <n v="365824000"/>
    <n v="329.41243700000001"/>
    <n v="339.00370400000003"/>
    <n v="348.87621300000001"/>
    <m/>
  </r>
  <r>
    <n v="18"/>
    <x v="8"/>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761"/>
    <s v="Rafael Uribe Uribe con acceso a una justicia integral"/>
    <s v="Implementar 4 acciones pedagógicas para la gestión de conflictividades y prevención de violencias"/>
    <s v="ACCIONES PEDAGÓGICAS"/>
    <n v="4"/>
    <s v="Suma"/>
    <n v="1"/>
    <n v="0"/>
    <n v="0"/>
    <n v="0"/>
    <n v="1"/>
    <n v="3"/>
    <n v="365824000"/>
    <n v="329.41243700000001"/>
    <n v="339.00370400000003"/>
    <n v="348.87621300000001"/>
    <m/>
  </r>
  <r>
    <n v="18"/>
    <x v="8"/>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761"/>
    <s v="Rafael Uribe Uribe con acceso a una justicia integral"/>
    <s v="Ejecutar 4 programas comunitarios con enfoque restaurativo para el cuidado del espacio público y del medio ambiente"/>
    <s v="ACCIONES DE CUIDADO"/>
    <n v="4"/>
    <s v="Suma"/>
    <n v="1"/>
    <n v="0"/>
    <n v="0"/>
    <n v="0"/>
    <n v="1"/>
    <n v="3"/>
    <n v="475452000"/>
    <n v="428.12896000000001"/>
    <n v="440.59448600000002"/>
    <n v="453.42553500000002"/>
    <m/>
  </r>
  <r>
    <n v="18"/>
    <x v="8"/>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764"/>
    <s v="Espacio publico inclusivo en Rafael Uribe Uribe"/>
    <s v="Intervenir 10.000 metros cuadrados de elementos del sistema de espacio público peatonal con acciones de construcción y/o conservación."/>
    <s v="INTERVENCIÓN"/>
    <n v="10000"/>
    <s v="Suma"/>
    <n v="2500"/>
    <n v="0"/>
    <n v="0"/>
    <n v="0"/>
    <n v="2500"/>
    <n v="7500"/>
    <n v="2528331000"/>
    <n v="2276.6776340000001"/>
    <n v="2342.9660349999999"/>
    <n v="2411.198191"/>
    <m/>
  </r>
  <r>
    <n v="18"/>
    <x v="8"/>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710"/>
    <s v="Gestores de convivencia en Rafael Uribe Uribe"/>
    <s v="Implementar 4 estrategias de seguridad y convivencia a través de gestores locales que permitan el uso y disfrute del espacio público"/>
    <s v="ESTRATEGIAS DE SEGURIDAD Y CONVIVENCIA"/>
    <n v="4"/>
    <s v="Suma"/>
    <n v="1"/>
    <n v="0"/>
    <n v="0"/>
    <n v="0"/>
    <n v="1"/>
    <n v="3"/>
    <n v="1281642000"/>
    <n v="1154.0762199999999"/>
    <n v="1187.678635"/>
    <n v="1222.2663640000001"/>
    <m/>
  </r>
  <r>
    <n v="18"/>
    <x v="8"/>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256"/>
    <s v="Menos pobreza y más equidad en Rafael Uribe Uribe"/>
    <s v="Beneficiar 1.486 jóvenes con transferencias condicionadas y  acompañamiento psicosocial para la promoción al acceso y permanencia a oportunidades de formación y empleabilidad"/>
    <s v="TRANSFERENCIAS MONETARIAS"/>
    <n v="1486"/>
    <s v="Suma"/>
    <n v="1486"/>
    <n v="0"/>
    <n v="0"/>
    <n v="0"/>
    <n v="1486"/>
    <n v="0"/>
    <n v="1678298000"/>
    <n v="1511.251256"/>
    <n v="1555.2532819999999"/>
    <n v="1600.5455669999999"/>
    <m/>
  </r>
  <r>
    <n v="18"/>
    <x v="8"/>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256"/>
    <s v="Menos pobreza y más equidad en Rafael Uribe Uribe"/>
    <s v="Atender 19.275 personas con apoyos que contribuyan al ingreso mínimo garantizado. "/>
    <s v="INGRESO MÍNIMO"/>
    <n v="19275"/>
    <s v="Suma"/>
    <n v="19275"/>
    <n v="0"/>
    <n v="0"/>
    <n v="0"/>
    <n v="19275"/>
    <n v="0"/>
    <n v="4512296000"/>
    <n v="4063.172102"/>
    <n v="4181.4765889999999"/>
    <n v="4303.2500849999997"/>
    <m/>
  </r>
  <r>
    <n v="18"/>
    <x v="8"/>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256"/>
    <s v="Menos pobreza y más equidad en Rafael Uribe Uribe"/>
    <s v="Beneficiar 6.500 personas mayores concon transferencias monetarias"/>
    <s v="APOYO ECONÓMICO PERSONA MAYOR"/>
    <n v="6500"/>
    <s v="Constante"/>
    <n v="6500"/>
    <n v="0"/>
    <n v="0"/>
    <n v="0"/>
    <n v="1625"/>
    <n v="4875"/>
    <n v="13173860000"/>
    <n v="11845.982803999999"/>
    <n v="12190.893845000001"/>
    <n v="12545.918614"/>
    <m/>
  </r>
  <r>
    <n v="18"/>
    <x v="8"/>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557"/>
    <s v="Rafael Uribe Uribe saludable y con bienestar"/>
    <s v="Vincular 2.000 personas con discapacidad, cuidadores y cuidadoras, en actividades complementarias en salud."/>
    <s v="ACCIONES COMPLEMENTARIAS "/>
    <n v="2000"/>
    <s v="Suma"/>
    <n v="500"/>
    <n v="0"/>
    <n v="0"/>
    <n v="0"/>
    <n v="500"/>
    <n v="1500"/>
    <n v="1165130000"/>
    <n v="1049.1602"/>
    <n v="1079.70785"/>
    <n v="1111.1512399999999"/>
    <m/>
  </r>
  <r>
    <n v="18"/>
    <x v="8"/>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557"/>
    <s v="Rafael Uribe Uribe saludable y con bienestar"/>
    <s v="Vincular 2.000 personas a las acciones desarrolladas desde los dispositivos de base comunitaria en respuesta al consumo de SPA."/>
    <s v="DISMINUCIÓN FACTORES DE RIESGO SPA"/>
    <n v="2000"/>
    <s v="Suma"/>
    <n v="500"/>
    <n v="0"/>
    <n v="0"/>
    <n v="0"/>
    <n v="500"/>
    <n v="1500"/>
    <n v="582565000"/>
    <n v="524.58010000000002"/>
    <n v="539.853925"/>
    <n v="555.57561999999996"/>
    <m/>
  </r>
  <r>
    <n v="18"/>
    <x v="8"/>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557"/>
    <s v="Rafael Uribe Uribe saludable y con bienestar"/>
    <s v="Beneficiar 2.000 personas con discapacidad a través de Dispositivos de Asistencia Personal - Ayudas Técnicas (no incluidas en los Planes de Beneficios)."/>
    <s v="DISPOSITIVOS DE ASISTENCIA PERSONAL"/>
    <n v="2000"/>
    <s v="Suma"/>
    <n v="500"/>
    <n v="0"/>
    <n v="0"/>
    <n v="0"/>
    <n v="500"/>
    <n v="1500"/>
    <n v="1165130000"/>
    <n v="1049.1602"/>
    <n v="1079.70785"/>
    <n v="1111.1512399999999"/>
    <m/>
  </r>
  <r>
    <n v="18"/>
    <x v="8"/>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557"/>
    <s v="Rafael Uribe Uribe saludable y con bienestar"/>
    <s v="Vincular 2.000 personas a las acciones y estrategias para promover la salud sexual y reproductiva consciente en los diferentes ciclos de vida"/>
    <s v="SALUD SEXUAL Y REPRODUCTIVA"/>
    <n v="2000"/>
    <s v="Suma"/>
    <n v="500"/>
    <n v="0"/>
    <n v="0"/>
    <n v="0"/>
    <n v="500"/>
    <n v="1500"/>
    <n v="582565000"/>
    <n v="524.58010000000002"/>
    <n v="539.853925"/>
    <n v="555.57561999999996"/>
    <m/>
  </r>
  <r>
    <n v="18"/>
    <x v="8"/>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557"/>
    <s v="Rafael Uribe Uribe saludable y con bienestar"/>
    <s v="Beneficiar 1.000 personas  con acciones para la promoción y atención de la salud mental ."/>
    <s v="SALUD MENTAL"/>
    <n v="1000"/>
    <s v="Suma"/>
    <n v="250"/>
    <n v="0"/>
    <n v="0"/>
    <n v="0"/>
    <n v="250"/>
    <n v="750"/>
    <n v="1747694000"/>
    <n v="1573.7402999999999"/>
    <n v="1619.5617749999999"/>
    <n v="1666.72686"/>
    <m/>
  </r>
  <r>
    <n v="18"/>
    <x v="8"/>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603"/>
    <s v="La bogotaneidad en Rafael Uribe Uribe"/>
    <s v="Desarrollar 4 acciones orientadas a la ciudadanía, en el marco de la estrategia &quot;Bogotaneidad&quot;"/>
    <s v="ESTRATEGIA BOGOTANEIDAD"/>
    <n v="4"/>
    <s v="Suma"/>
    <n v="1"/>
    <n v="0"/>
    <n v="0"/>
    <n v="0"/>
    <n v="1"/>
    <n v="3"/>
    <n v="50736000"/>
    <n v="45.686106000000002"/>
    <n v="47.016316000000003"/>
    <n v="48.385531"/>
    <m/>
  </r>
  <r>
    <n v="18"/>
    <x v="8"/>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603"/>
    <s v="La bogotaneidad en Rafael Uribe Uribe"/>
    <s v="Fortalecer 1 unidad de innovación publica y  social a nivel local"/>
    <s v="INNOVACIÓN PÚBLICA"/>
    <n v="1"/>
    <s v="Suma"/>
    <n v="0.25"/>
    <n v="0"/>
    <n v="0"/>
    <n v="0"/>
    <n v="0.25"/>
    <n v="0.75"/>
    <n v="65777000"/>
    <n v="59.229914000000001"/>
    <n v="60.954469000000003"/>
    <n v="62.729593000000001"/>
    <m/>
  </r>
  <r>
    <n v="18"/>
    <x v="8"/>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268"/>
    <s v="Rafael Uribe Uribe cuida la vida"/>
    <s v="Vincular 5.000 personas en procesos para la prevención de violencias en el contexto familiar y/o violencia sexual , incluyendo a la población infantil NNA"/>
    <s v="PREVENCIÓN"/>
    <n v="5000"/>
    <s v="Suma"/>
    <n v="1250"/>
    <n v="0"/>
    <n v="0"/>
    <n v="0"/>
    <n v="1250"/>
    <n v="3750"/>
    <n v="1165129000"/>
    <n v="1049.1602"/>
    <n v="1079.70785"/>
    <n v="1111.1512399999999"/>
    <m/>
  </r>
  <r>
    <n v="18"/>
    <x v="8"/>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268"/>
    <s v="Rafael Uribe Uribe cuida la vida"/>
    <s v="Vincular 2.400 personas cuidadoras a estrategias de cuidado."/>
    <s v="ESTRATEGIAS DE CUIDADO"/>
    <n v="2400"/>
    <s v="Suma"/>
    <n v="600"/>
    <n v="0"/>
    <n v="0"/>
    <n v="0"/>
    <n v="600"/>
    <n v="1800"/>
    <n v="1165129000"/>
    <n v="1049.1602"/>
    <n v="1079.70785"/>
    <n v="1111.1512399999999"/>
    <m/>
  </r>
  <r>
    <n v="18"/>
    <x v="8"/>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268"/>
    <s v="Rafael Uribe Uribe cuida la vida"/>
    <s v="Vincular 2.600 mujeres para el ejercicio de derechos y el fortalecimiento de su autonomía económica (incluir mujeres trabajadoras sexuales)"/>
    <s v="FORTALECIMIENTO DE CAPACIDADES"/>
    <n v="2600"/>
    <s v="Suma"/>
    <n v="650"/>
    <n v="0"/>
    <n v="0"/>
    <n v="0"/>
    <n v="650"/>
    <n v="1950"/>
    <n v="1561273000"/>
    <n v="1405.8746679999999"/>
    <n v="1446.8085189999999"/>
    <n v="1488.9426619999999"/>
    <m/>
  </r>
  <r>
    <n v="18"/>
    <x v="8"/>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778"/>
    <s v="Paz y Reconciliación en Rafael Uribe Uribe"/>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594682000"/>
    <n v="535.49136599999997"/>
    <n v="551.08288700000003"/>
    <n v="567.13159299999995"/>
    <m/>
  </r>
  <r>
    <n v="18"/>
    <x v="8"/>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778"/>
    <s v="Paz y Reconciliación en Rafael Uribe Uribe"/>
    <s v="Realizar 4 Acciones de construcción de paz realizadas que contribuyan al tejido social, la integración local, la sostenibilidad económica y/o desarrollo territorial para la reconciliación."/>
    <s v="ACCIONES DE CONSTRUCCIÓN DE PAZ"/>
    <n v="4"/>
    <s v="Suma"/>
    <n v="1"/>
    <n v="0"/>
    <n v="0"/>
    <n v="0"/>
    <n v="1"/>
    <n v="3"/>
    <n v="430632000"/>
    <n v="387.76961"/>
    <n v="399.06002100000001"/>
    <n v="410.68149799999998"/>
    <m/>
  </r>
  <r>
    <n v="18"/>
    <x v="8"/>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673"/>
    <s v="Rafael Uribe Uribe cultural y artística"/>
    <s v="Otorgar 80 estímulos de apoyo al sector artístico y cultural."/>
    <s v="ESTÍMULOS"/>
    <n v="80"/>
    <s v="Suma"/>
    <n v="20"/>
    <n v="0"/>
    <n v="0"/>
    <n v="0"/>
    <n v="20"/>
    <n v="60"/>
    <n v="582565000"/>
    <n v="524.58010000000002"/>
    <n v="539.853925"/>
    <n v="555.57561999999996"/>
    <m/>
  </r>
  <r>
    <n v="18"/>
    <x v="8"/>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673"/>
    <s v="Rafael Uribe Uribe cultural y artística"/>
    <s v="Realizar 40 eventos de promoción, circulción y apropiación de actividades artísticas, culturales y patrimoniales."/>
    <s v="EVENTOS"/>
    <n v="40"/>
    <s v="Suma"/>
    <n v="10"/>
    <n v="0"/>
    <n v="0"/>
    <n v="0"/>
    <n v="10"/>
    <n v="30"/>
    <n v="1315538000"/>
    <n v="1184.5982799999999"/>
    <n v="1219.089385"/>
    <n v="1254.5918610000001"/>
    <m/>
  </r>
  <r>
    <n v="18"/>
    <x v="8"/>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673"/>
    <s v="Rafael Uribe Uribe cultural y artística"/>
    <s v="Capacitar 5.000 personas en los campos artísticos, interculturales, culturales y/o patrimoniales."/>
    <s v="CAPACITACIÓN"/>
    <n v="5000"/>
    <s v="Suma"/>
    <n v="1250"/>
    <n v="0"/>
    <n v="0"/>
    <n v="0"/>
    <n v="1250"/>
    <n v="3750"/>
    <n v="1707760000"/>
    <n v="1537.7813189999999"/>
    <n v="1582.5558020000001"/>
    <n v="1628.6431950000001"/>
    <m/>
  </r>
  <r>
    <n v="18"/>
    <x v="8"/>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673"/>
    <s v="Rafael Uribe Uribe cultural y artística"/>
    <s v="Beneficiar 48 organizaciones artísticas y culturales con artículos elementos entregados. (narp, y medios alternativos)"/>
    <s v="ENTREGA DE ELEMENTOS"/>
    <n v="48"/>
    <s v="Suma"/>
    <n v="12"/>
    <n v="0"/>
    <n v="0"/>
    <n v="0"/>
    <n v="12"/>
    <n v="36"/>
    <n v="460438000"/>
    <n v="414.609398"/>
    <n v="426.681285"/>
    <n v="439.10715099999999"/>
    <m/>
  </r>
  <r>
    <n v="18"/>
    <x v="8"/>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795"/>
    <s v="Rafael Uribe Uribe deportiva, recreativa y con bienestar"/>
    <s v="Beneficiar 16 colectivos u organizaciones recreo deportivas inscritas en el Banco que implementan iniciativas de carácter barrial con apoyos economicos"/>
    <s v="BANCO DE INICIATIVAS"/>
    <n v="16"/>
    <s v="Suma"/>
    <n v="4"/>
    <n v="0"/>
    <n v="0"/>
    <n v="0"/>
    <n v="4"/>
    <n v="12"/>
    <n v="144186000"/>
    <n v="129.833575"/>
    <n v="133.613846"/>
    <n v="137.504966"/>
    <m/>
  </r>
  <r>
    <n v="18"/>
    <x v="8"/>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795"/>
    <s v="Rafael Uribe Uribe deportiva, recreativa y con bienestar"/>
    <s v="Beneficiar 4.000 personas en actividades recreo-deportivas comunitarias."/>
    <s v="ACTIVIDADES RECREODEPORTIVAS"/>
    <n v="4000"/>
    <s v="Suma"/>
    <n v="1000"/>
    <n v="0"/>
    <n v="0"/>
    <n v="0"/>
    <n v="1000"/>
    <n v="3000"/>
    <n v="1529232000"/>
    <n v="1377.0227629999999"/>
    <n v="1417.1165530000001"/>
    <n v="1458.3860030000001"/>
    <m/>
  </r>
  <r>
    <n v="18"/>
    <x v="8"/>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795"/>
    <s v="Rafael Uribe Uribe deportiva, recreativa y con bienestar"/>
    <s v="Capacitar 4.000 personas en los campos deportivos."/>
    <s v="CAPACITACIÓN"/>
    <n v="4000"/>
    <s v="Suma"/>
    <n v="1000"/>
    <n v="0"/>
    <n v="0"/>
    <n v="0"/>
    <n v="1000"/>
    <n v="3000"/>
    <n v="1529232000"/>
    <n v="1377.0227629999999"/>
    <n v="1417.1165530000001"/>
    <n v="1458.3860030000001"/>
    <m/>
  </r>
  <r>
    <n v="18"/>
    <x v="8"/>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795"/>
    <s v="Rafael Uribe Uribe deportiva, recreativa y con bienestar"/>
    <s v="Beneficiar 8.000 Personas con artículos deportivos entregados."/>
    <s v="DOTACIÓN"/>
    <n v="8000"/>
    <s v="Suma"/>
    <n v="2000"/>
    <n v="0"/>
    <n v="0"/>
    <n v="0"/>
    <n v="2000"/>
    <n v="6000"/>
    <n v="1166588000"/>
    <n v="1050.47165"/>
    <n v="1081.057485"/>
    <n v="1112.5401790000001"/>
    <m/>
  </r>
  <r>
    <n v="18"/>
    <x v="8"/>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757"/>
    <s v="Bienestar Animal en Rafel Uribe Uribe"/>
    <s v="Vincular 4.000 personas en acciones educativas en temas de protección y bienestar animal (incluir recolección de residuos animales)"/>
    <s v="ACCIONES PEDAGÓGICAS"/>
    <n v="4000"/>
    <s v="Suma"/>
    <n v="1000"/>
    <n v="0"/>
    <n v="0"/>
    <n v="0"/>
    <n v="1000"/>
    <n v="3000"/>
    <n v="174769000"/>
    <n v="157.37403"/>
    <n v="161.95617799999999"/>
    <n v="166.672686"/>
    <m/>
  </r>
  <r>
    <n v="18"/>
    <x v="8"/>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757"/>
    <s v="Bienestar Animal en Rafel Uribe Uribe"/>
    <s v="Atender 5.000 animales en los programas de brigadas médicas (desparacitación, chips, vacunación), urgencias veterinarias y adopciones"/>
    <s v="BIENESTAR ANIMAL"/>
    <n v="5000"/>
    <s v="Suma"/>
    <n v="1250"/>
    <n v="0"/>
    <n v="0"/>
    <n v="0"/>
    <n v="1250"/>
    <n v="3750"/>
    <n v="471878000"/>
    <n v="424.90988099999998"/>
    <n v="437.281679"/>
    <n v="450.01625200000001"/>
    <m/>
  </r>
  <r>
    <n v="18"/>
    <x v="8"/>
    <s v="AMBIENTE"/>
    <n v="45"/>
    <s v="Número de animales esterilizados"/>
    <s v="Cuidado de la vida"/>
    <s v="Protección y bienestar animal"/>
    <s v="Presupuestos Participativos"/>
    <m/>
    <s v="Objetivo 2. Bogotá Confía en su Bien - Estar"/>
    <s v="Programa 15. Bogotá protege todas las formas de vida"/>
    <n v="16"/>
    <n v="2757"/>
    <s v="Bienestar Animal en Rafel Uribe Uribe"/>
    <s v="Esterilizar 18.000 perros y gatos incluyendo los que está en condición de vulnerabilidad"/>
    <s v="ESTERILIZACIÓN"/>
    <n v="18000"/>
    <s v="Suma"/>
    <n v="4500"/>
    <n v="0"/>
    <n v="0"/>
    <n v="0"/>
    <n v="4500"/>
    <n v="13500"/>
    <n v="1101048000"/>
    <n v="991.45638899999994"/>
    <n v="1020.323918"/>
    <n v="1050.037922"/>
    <m/>
  </r>
  <r>
    <n v="18"/>
    <x v="8"/>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226"/>
    <s v="Educación como eje del potencial humano en Rafael Uribe Uribe"/>
    <s v="Dotar 28 sedes educativas urbanas y rurales."/>
    <s v="DOTACIÓN"/>
    <n v="28"/>
    <s v="Suma"/>
    <n v="7"/>
    <n v="0"/>
    <n v="0"/>
    <n v="0"/>
    <n v="7"/>
    <n v="21"/>
    <n v="1165129000"/>
    <n v="1049.1602"/>
    <n v="1079.70785"/>
    <n v="1111.1512399999999"/>
    <m/>
  </r>
  <r>
    <n v="18"/>
    <x v="8"/>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226"/>
    <s v="Educación como eje del potencial humano en Rafael Uribe Uribe"/>
    <s v="Beneficiar 480 estudiantes con apoyo de sostenimiento para la permanencia en la educación posmedia (niveles de formación técnico profesional, tecnólogo, profesional universitario y educación para el trabajo y desarrollo humano)"/>
    <s v="SOSTENIMIENTO"/>
    <n v="480"/>
    <s v="Suma"/>
    <n v="120"/>
    <n v="0"/>
    <n v="0"/>
    <n v="0"/>
    <n v="120"/>
    <n v="360"/>
    <n v="2741316000"/>
    <n v="2468.4641190000002"/>
    <n v="2540.3366289999999"/>
    <n v="2614.3166369999999"/>
    <m/>
  </r>
  <r>
    <n v="18"/>
    <x v="8"/>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226"/>
    <s v="Educación como eje del potencial humano en Rafael Uribe Uribe"/>
    <s v="Beneficiar 480 estudiantes en programas de educación posmedia (niveles de formación técnico profesional, tecnólogo, profesional universitario y educación para el trabajo y desarrollo humano)."/>
    <s v="APOYO EDUCACIÓN POSMEDIA"/>
    <n v="480"/>
    <s v="Suma"/>
    <n v="120"/>
    <n v="0"/>
    <n v="0"/>
    <n v="0"/>
    <n v="120"/>
    <n v="360"/>
    <n v="6579719000"/>
    <n v="5924.817481"/>
    <n v="6097.3261709999997"/>
    <n v="6274.8932830000003"/>
    <m/>
  </r>
  <r>
    <n v="18"/>
    <x v="8"/>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623"/>
    <s v="Fortaleciendo el turismo en Rafael Uribe Uribe"/>
    <s v="Realizar 4 acciones para fortalecer las capacidades y/o habilidades, técnicas y blandas de las personas de la localidad, con el fin de mejorar el acceso a oportunidades de empleo."/>
    <s v="FORTALECIMIENTO DE CAPACIDADES"/>
    <n v="4"/>
    <s v="Suma"/>
    <n v="1"/>
    <n v="0"/>
    <n v="0"/>
    <n v="0"/>
    <n v="1"/>
    <n v="3"/>
    <n v="1747694000"/>
    <n v="1573.7402999999999"/>
    <n v="1619.5617749999999"/>
    <n v="1666.72686"/>
    <m/>
  </r>
  <r>
    <n v="18"/>
    <x v="8"/>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623"/>
    <s v="Fortaleciendo el turismo en Rafael Uribe Uribe"/>
    <s v="Apoyar 200 Mipymes y/o emprendimientos orientados al fortalecimiento de las capacidades locales para la gestión y el desarrollo turístico apoyados."/>
    <s v="DESARROLLO TURÍSTICO"/>
    <n v="200"/>
    <s v="Suma"/>
    <n v="50"/>
    <n v="0"/>
    <n v="0"/>
    <n v="0"/>
    <n v="50"/>
    <n v="150"/>
    <n v="1386504000"/>
    <n v="1248.500638"/>
    <n v="1284.8523419999999"/>
    <n v="1322.269976"/>
    <m/>
  </r>
  <r>
    <n v="18"/>
    <x v="8"/>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550"/>
    <s v="Rafael Uribe Uribe con un ecosistema cultural, creativo y sostenible"/>
    <s v="Financiar 80 proyectos del sector cultural y creativo."/>
    <s v="SOSTENIBILIDAD"/>
    <n v="80"/>
    <s v="Suma"/>
    <n v="20"/>
    <n v="0"/>
    <n v="0"/>
    <n v="0"/>
    <n v="20"/>
    <n v="60"/>
    <n v="1165130000"/>
    <n v="1049.1602"/>
    <n v="1079.70785"/>
    <n v="1111.1512399999999"/>
    <m/>
  </r>
  <r>
    <n v="18"/>
    <x v="8"/>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704"/>
    <s v="Fortaleciendo el tejido empresarial en Rafael Uribe Uribe"/>
    <s v="Apoyar 480 Mipymes, emprendimientos y/o actores de la economia informal para el fortalecimiento del tejido empresarial local."/>
    <s v="TEJIDO EMPRESARIAL LOCAL"/>
    <n v="480"/>
    <s v="Suma"/>
    <n v="120"/>
    <n v="0"/>
    <n v="0"/>
    <n v="0"/>
    <n v="120"/>
    <n v="360"/>
    <n v="1165130000"/>
    <n v="1049.1602"/>
    <n v="1079.70785"/>
    <n v="1111.1512399999999"/>
    <m/>
  </r>
  <r>
    <n v="18"/>
    <x v="8"/>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697"/>
    <s v="Rafael Uribe Uribe con parques revitalizados, renovados e inclusivos"/>
    <s v="Construir 2.400 m2 de Parques vecinales y/o de bolsillo (la construcción incluye su dotación)."/>
    <s v="CONSTRUCCIÓN"/>
    <n v="2400"/>
    <s v="Suma"/>
    <n v="600"/>
    <n v="0"/>
    <n v="0"/>
    <n v="0"/>
    <n v="600"/>
    <n v="1800"/>
    <n v="1443595000"/>
    <n v="1299.909488"/>
    <n v="1337.758026"/>
    <n v="1376.7163860000001"/>
    <m/>
  </r>
  <r>
    <n v="18"/>
    <x v="8"/>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697"/>
    <s v="Rafael Uribe Uribe con parques revitalizados, renovados e inclusivos"/>
    <s v="Intervenir 4 Parques vecinales y/o de bolsillo con acciones de mejoramiento, mantenimiento y/o dotación. "/>
    <s v="INTERVENCIÓN"/>
    <n v="4"/>
    <s v="Suma"/>
    <n v="1"/>
    <n v="0"/>
    <n v="0"/>
    <n v="0"/>
    <n v="1"/>
    <n v="3"/>
    <n v="618683000"/>
    <n v="557.10406599999999"/>
    <n v="573.32486800000004"/>
    <n v="590.02130799999998"/>
    <m/>
  </r>
  <r>
    <n v="18"/>
    <x v="8"/>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35"/>
    <s v="Reverdeciendo Rafael Uribe Uribe"/>
    <s v="Implementar 40 procesos comunitarios de educación ambiental que promueven la conservación de la biodiversidad y el agua"/>
    <s v="EDUCACIÓN AMBIENTAL"/>
    <n v="40"/>
    <s v="Suma"/>
    <n v="10"/>
    <n v="0"/>
    <n v="0"/>
    <n v="0"/>
    <n v="10"/>
    <n v="30"/>
    <n v="277459000"/>
    <n v="177.64380499999999"/>
    <n v="182.81613300000001"/>
    <n v="188.140128"/>
    <m/>
  </r>
  <r>
    <n v="18"/>
    <x v="8"/>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35"/>
    <s v="Reverdeciendo Rafael Uribe Uribe"/>
    <s v="Implementar y/o mantener 16 huertas urbanas "/>
    <s v="HUERTAS URBANAS"/>
    <n v="16"/>
    <s v="Suma"/>
    <n v="4"/>
    <n v="0"/>
    <n v="0"/>
    <n v="0"/>
    <n v="4"/>
    <n v="12"/>
    <n v="539865000"/>
    <n v="413.78878300000002"/>
    <n v="425.83677599999999"/>
    <n v="438.23804899999999"/>
    <m/>
  </r>
  <r>
    <n v="18"/>
    <x v="8"/>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35"/>
    <s v="Reverdeciendo Rafael Uribe Uribe"/>
    <s v="Mantener 4.000 m2 de jardinería "/>
    <s v="JARDINERÍA"/>
    <n v="4000"/>
    <s v="Suma"/>
    <n v="1000"/>
    <n v="0"/>
    <n v="0"/>
    <n v="0"/>
    <n v="1000"/>
    <n v="3000"/>
    <n v="354311000"/>
    <n v="246.84641199999999"/>
    <n v="254.03366299999999"/>
    <n v="261.43166400000001"/>
    <m/>
  </r>
  <r>
    <n v="18"/>
    <x v="8"/>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635"/>
    <s v="Reverdeciendo Rafael Uribe Uribe"/>
    <s v="Mantener 4.000 árboles en zona urbana"/>
    <s v="ARBOLADO"/>
    <n v="4000"/>
    <s v="Suma"/>
    <n v="1000"/>
    <n v="0"/>
    <n v="0"/>
    <n v="0"/>
    <n v="1000"/>
    <n v="3000"/>
    <n v="412940000"/>
    <n v="299.640153"/>
    <n v="308.36456199999998"/>
    <n v="317.34479399999998"/>
    <m/>
  </r>
  <r>
    <n v="18"/>
    <x v="8"/>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635"/>
    <s v="Reverdeciendo Rafael Uribe Uribe"/>
    <s v="Capacitar 25.000 personas en separación en la fuente y reciclaje."/>
    <s v="SEPARACIÓN EN LA FUENTE"/>
    <n v="25000"/>
    <s v="Suma"/>
    <n v="6250"/>
    <n v="0"/>
    <n v="0"/>
    <n v="0"/>
    <n v="6250"/>
    <n v="18750"/>
    <n v="1631181000"/>
    <n v="1468.82428"/>
    <n v="1511.5909899999999"/>
    <n v="1555.6117360000001"/>
    <m/>
  </r>
  <r>
    <n v="18"/>
    <x v="8"/>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700"/>
    <s v="Restauración ecológica integral en Rafael Uribe Uribe"/>
    <s v="Lograr 3 hectáreas en proceso de restauración ecológica"/>
    <s v="RESTAURACIÓN ECOLÓGICA"/>
    <n v="3"/>
    <s v="Suma"/>
    <n v="0"/>
    <n v="0"/>
    <n v="0"/>
    <n v="0"/>
    <n v="0"/>
    <n v="3"/>
    <n v="0"/>
    <n v="502.620789"/>
    <n v="390.17829899999998"/>
    <n v="277.98249600000003"/>
    <m/>
  </r>
  <r>
    <n v="18"/>
    <x v="8"/>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737"/>
    <s v="Rafael Uribe Uribe mejora la movidlidad local"/>
    <s v="Intervenir 10 Kilómetros-carril de malla vial urbana (local y/o intermedia) con acciones de construcción y/o conservación"/>
    <s v="INTERVENCIÓN MALLA VIAL LOCAL"/>
    <n v="10"/>
    <s v="Suma"/>
    <n v="2.5"/>
    <n v="0"/>
    <n v="0"/>
    <n v="0"/>
    <n v="2.5"/>
    <n v="7.5"/>
    <n v="16579792000"/>
    <n v="14929.549645999999"/>
    <n v="15364.242706000001"/>
    <n v="15811.682145000001"/>
    <m/>
  </r>
  <r>
    <n v="18"/>
    <x v="8"/>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768"/>
    <s v="Mitigación del Riesgo en Rafael Uribe Uribe"/>
    <s v="Realizar 8 acciones efectivas para el fortalecimiento de las capacidades locales para la respuesta a emergencias y desastres."/>
    <s v="GESTIÓN DEL RIESGO"/>
    <n v="8"/>
    <s v="Suma"/>
    <n v="2"/>
    <n v="0"/>
    <n v="0"/>
    <n v="0"/>
    <n v="2"/>
    <n v="6"/>
    <n v="1028754000"/>
    <n v="926.35882400000003"/>
    <n v="953.33095400000002"/>
    <n v="981.09397999999999"/>
    <m/>
  </r>
  <r>
    <n v="18"/>
    <x v="8"/>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768"/>
    <s v="Mitigación del Riesgo en Rafael Uribe Uribe"/>
    <s v="Realizar 4 obras de mitigación y/u obras de mitigación existentes con mantenimiento"/>
    <s v="OBRAS DE MITIGACIÓN"/>
    <n v="4"/>
    <s v="Suma"/>
    <n v="1"/>
    <n v="0"/>
    <n v="0"/>
    <n v="0"/>
    <n v="1"/>
    <n v="3"/>
    <n v="2466634000"/>
    <n v="2221.121776"/>
    <n v="2285.7925959999998"/>
    <n v="2352.3597399999999"/>
    <m/>
  </r>
  <r>
    <n v="18"/>
    <x v="8"/>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96"/>
    <s v="Espacios sociales dignos para un desarrollo integral en Rafael Uribe Uribe."/>
    <s v="Dotar y/o acondicionar 24 unidades operativas orientadas a la atención de la primera infancia (Jardines Infantiles, Casas de Pensamiento Intercultural, Modalidad Espacios Rurales, Crecemos en la Ruralidad, Creciendo Juntos, Centros Amar, Centros Forjar)"/>
    <s v="DOTACIÓN"/>
    <n v="24"/>
    <s v="Suma"/>
    <n v="6"/>
    <n v="0"/>
    <n v="0"/>
    <n v="0"/>
    <n v="6"/>
    <n v="18"/>
    <n v="1285594000"/>
    <n v="1098.7763210000001"/>
    <n v="1130.7686080000001"/>
    <n v="1163.6989960000001"/>
    <m/>
  </r>
  <r>
    <n v="18"/>
    <x v="8"/>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96"/>
    <s v="Espacios sociales dignos para un desarrollo integral en Rafael Uribe Uribe."/>
    <s v="Dotar y/o acondicionar 2 unidades operativas orientadas a la atención de jóvenes (casas de la juventud, centros forjar)"/>
    <s v="DOTACIÓN"/>
    <n v="2"/>
    <s v="Suma"/>
    <n v="0"/>
    <n v="0"/>
    <n v="0"/>
    <n v="0"/>
    <n v="0"/>
    <n v="2"/>
    <n v="0"/>
    <n v="471.11394899999999"/>
    <n v="0"/>
    <n v="251.590733"/>
    <m/>
  </r>
  <r>
    <n v="18"/>
    <x v="8"/>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96"/>
    <s v="Espacios sociales dignos para un desarrollo integral en Rafael Uribe Uribe."/>
    <s v="Dotar y/o acondicionar 3 Centros de Desarrollo Comunitarios  para la prestación de servicios sociales dirigidas al desarrollo de capacidades y generación de oportunidades"/>
    <s v="DOTACIÓN"/>
    <n v="3"/>
    <s v="Suma"/>
    <n v="1"/>
    <n v="0"/>
    <n v="0"/>
    <n v="0"/>
    <n v="1"/>
    <n v="2"/>
    <n v="491112000"/>
    <n v="0"/>
    <n v="611.90797899999995"/>
    <n v="501.69593400000002"/>
    <m/>
  </r>
  <r>
    <n v="18"/>
    <x v="8"/>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96"/>
    <s v="Espacios sociales dignos para un desarrollo integral en Rafael Uribe Uribe."/>
    <s v="Dotar y/o acondicionar 1 casa LGBTI para la prestación de servicios sociales y estrategias dirigidas a personas de los sectores sociales LGBTI."/>
    <s v="DOTACIÓN"/>
    <n v="1"/>
    <s v="Suma"/>
    <n v="1"/>
    <n v="0"/>
    <n v="0"/>
    <n v="0"/>
    <n v="1"/>
    <n v="0"/>
    <n v="204014000"/>
    <n v="0"/>
    <n v="0"/>
    <n v="0"/>
    <m/>
  </r>
  <r>
    <n v="18"/>
    <x v="8"/>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775"/>
    <s v="Gestión pública local y gobierno confiable en Rafael Uribe Uribe"/>
    <s v="Intervenir 4 sedes administrativa local"/>
    <s v="INTERVENCIÓN"/>
    <n v="4"/>
    <s v="Suma"/>
    <n v="1"/>
    <n v="0"/>
    <n v="0"/>
    <n v="0"/>
    <n v="1"/>
    <n v="3"/>
    <n v="541785000"/>
    <n v="488.37522000000001"/>
    <n v="502.59489400000001"/>
    <n v="517.23152600000003"/>
    <m/>
  </r>
  <r>
    <n v="18"/>
    <x v="8"/>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775"/>
    <s v="Gestión pública local y gobierno confiable en Rafael Uribe Uribe"/>
    <s v="Realizar 4 estrategias de fortalecimiento institucional, incluyendo a la JAL RUU"/>
    <s v="FORTALECIMIENTO INSTITUCIONAL"/>
    <n v="4"/>
    <s v="Suma"/>
    <n v="1"/>
    <n v="0"/>
    <n v="0"/>
    <n v="0"/>
    <n v="1"/>
    <n v="3"/>
    <n v="9944379000"/>
    <n v="8964.0483970000005"/>
    <n v="9225.0482069999998"/>
    <n v="9493.7012400000003"/>
    <m/>
  </r>
  <r>
    <n v="18"/>
    <x v="8"/>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775"/>
    <s v="Gestión pública local y gobierno confiable en Rafael Uribe Uribe"/>
    <s v="Realizar 4 estrategias de inspección, vigilancia y control (una por vigencia)."/>
    <s v="IVC"/>
    <n v="4"/>
    <s v="Suma"/>
    <n v="1"/>
    <n v="0"/>
    <n v="0"/>
    <n v="0"/>
    <n v="1"/>
    <n v="3"/>
    <n v="6990776000"/>
    <n v="6301.6157450000001"/>
    <n v="6485.0954000000002"/>
    <n v="6673.9551769999998"/>
    <m/>
  </r>
  <r>
    <n v="18"/>
    <x v="8"/>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732"/>
    <s v="Rafael Uribe Uribe conectado con la comunidad"/>
    <s v="Operativizar 25 Centros de Acceso Comunitario en zonas rurales y/o apartadas y/o urbanas, con énfasis en Servicios TIC´s generados"/>
    <s v="CONECTIVIDAD"/>
    <n v="25"/>
    <s v="Suma"/>
    <n v="7"/>
    <n v="0"/>
    <n v="0"/>
    <n v="0"/>
    <n v="7"/>
    <n v="18"/>
    <n v="1240863000"/>
    <n v="1117.3556129999999"/>
    <n v="1149.88886"/>
    <n v="1183.3760709999999"/>
    <m/>
  </r>
  <r>
    <n v="18"/>
    <x v="8"/>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732"/>
    <s v="Rafael Uribe Uribe conectado con la comunidad"/>
    <s v="Operativizar 25 Centros de Acceso Comunitario en zonas rurales y/o apartadas y/o urbanas, con énfasis en procesos de formación y desarrollo de competencias digitales"/>
    <s v="FORTALECIMIENTO DE CAPACIDADES"/>
    <n v="25"/>
    <s v="Suma"/>
    <n v="7"/>
    <n v="0"/>
    <n v="0"/>
    <n v="0"/>
    <n v="7"/>
    <n v="18"/>
    <n v="413621000"/>
    <n v="372.45187099999998"/>
    <n v="383.29628700000001"/>
    <n v="394.45868999999999"/>
    <m/>
  </r>
  <r>
    <n v="18"/>
    <x v="8"/>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786"/>
    <s v="Participación Efectiva en Rafael Uribe Uribe"/>
    <s v="Fortalecer 200 Organizaciones sociales e Instancias de participación ciudadana."/>
    <s v="FORTALECIMIENTO DE ORGANIZACIONES"/>
    <n v="200"/>
    <s v="Suma"/>
    <n v="50"/>
    <n v="0"/>
    <n v="0"/>
    <n v="0"/>
    <n v="50"/>
    <n v="150"/>
    <n v="1456411000"/>
    <n v="1311.4502500000001"/>
    <n v="1349.6348129999999"/>
    <n v="1388.93905"/>
    <m/>
  </r>
  <r>
    <n v="18"/>
    <x v="8"/>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786"/>
    <s v="Participación Efectiva en Rafael Uribe Uribe"/>
    <s v="Capacitar 3.000 personas a través de procesos pluralistas de formación para la participación de manera virtual y presencial."/>
    <s v="CAPACITACIÓN"/>
    <n v="3000"/>
    <s v="Suma"/>
    <n v="750"/>
    <n v="0"/>
    <n v="0"/>
    <n v="0"/>
    <n v="750"/>
    <n v="2250"/>
    <n v="1374852000"/>
    <n v="1238.0090359999999"/>
    <n v="1274.055263"/>
    <n v="1311.158463"/>
    <m/>
  </r>
  <r>
    <n v="18"/>
    <x v="8"/>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786"/>
    <s v="Participación Efectiva en Rafael Uribe Uribe"/>
    <s v="Fortalecer 107 organizaciones comunales. (Juantas de Acción Comunal, Asojuntas)"/>
    <s v="FORTALECIMIENTO COMUNAL"/>
    <n v="107"/>
    <s v="Suma"/>
    <n v="27"/>
    <n v="0"/>
    <n v="0"/>
    <n v="0"/>
    <n v="27"/>
    <n v="80"/>
    <n v="582564000"/>
    <n v="524.58010000000002"/>
    <n v="539.853925"/>
    <n v="555.57561999999996"/>
    <m/>
  </r>
  <r>
    <n v="18"/>
    <x v="8"/>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586"/>
    <s v="Rafael Uribe Uribe con equipamientos culturales dignos y fortalecidos"/>
    <s v="Intervenir 4 equipamientos culturales con acciones de construcción, adecuación y/o dotación"/>
    <s v="INTERVENCIÓN"/>
    <n v="4"/>
    <s v="Suma"/>
    <n v="1"/>
    <n v="0"/>
    <n v="0"/>
    <n v="0"/>
    <n v="1"/>
    <n v="3"/>
    <n v="1025314000"/>
    <n v="923.26097600000003"/>
    <n v="950.14290800000003"/>
    <n v="977.81309099999999"/>
    <m/>
  </r>
  <r>
    <n v="18"/>
    <x v="8"/>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81"/>
    <s v="Rafael Uribe Uribe diferencial y étnica"/>
    <s v="Concertar e implementar una (1) iniciativa de inversión local con los pueblos indígenas (aplica en todas las localidades con autoridades indígenas)"/>
    <s v="INICIATIVAS PUEBLO INDÍGENA"/>
    <n v="1"/>
    <s v="Suma"/>
    <n v="1"/>
    <n v="0"/>
    <n v="0"/>
    <n v="0"/>
    <n v="1"/>
    <n v="0"/>
    <n v="163118000"/>
    <n v="146.882428"/>
    <n v="151.159099"/>
    <n v="155.56117399999999"/>
    <m/>
  </r>
  <r>
    <n v="18"/>
    <x v="8"/>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81"/>
    <s v="Rafael Uribe Uribe diferencial y étnica"/>
    <s v="Concertar e implementar una (1) iniciativa de inversión local con las comunidades negras, afrocolombianas y palenqueras (aplica en todas las localidades con autoridades NAP)"/>
    <s v="INICIATIVAS COMUNIDADES NEGRAS, AFROCOLOMBIANAS, PALENQUERAS"/>
    <n v="1"/>
    <s v="Suma"/>
    <n v="1"/>
    <n v="0"/>
    <n v="0"/>
    <n v="0"/>
    <n v="1"/>
    <n v="0"/>
    <n v="163118000"/>
    <n v="146.882428"/>
    <n v="151.159099"/>
    <n v="155.56117399999999"/>
    <m/>
  </r>
  <r>
    <n v="15"/>
    <x v="9"/>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60"/>
    <s v="Acciones formativas y herramientas pedagógicas innovadoras para la_x000a_autorregulación, solidaridad y corresponsabilidad"/>
    <s v="Fortalecer 60 organizaciones comunitarias a través de capacidades para promover acciones de corresponsabilidad en la gestión de la seguridad y la convivencia  "/>
    <s v="FORTALECIMIENTO DE CAPACIDADES"/>
    <n v="60"/>
    <s v="Suma"/>
    <n v="15"/>
    <n v="0"/>
    <n v="0"/>
    <n v="0"/>
    <n v="15"/>
    <n v="45"/>
    <n v="230445000"/>
    <n v="237"/>
    <n v="244"/>
    <n v="251"/>
    <m/>
  </r>
  <r>
    <n v="15"/>
    <x v="9"/>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60"/>
    <s v="Acciones formativas y herramientas pedagógicas innovadoras para la_x000a_autorregulación, solidaridad y corresponsabilidad"/>
    <s v="Implementar 40 iniciativas de convivencia con participación de la ciudadanía"/>
    <s v="INICIATIVAS"/>
    <n v="40"/>
    <s v="Suma"/>
    <n v="10"/>
    <n v="0"/>
    <n v="0"/>
    <n v="0"/>
    <n v="10"/>
    <n v="30"/>
    <n v="154551000"/>
    <n v="159"/>
    <n v="163"/>
    <n v="168"/>
    <m/>
  </r>
  <r>
    <n v="15"/>
    <x v="9"/>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264"/>
    <s v="Acciones para el fomento y desarrollo de los derechos de las mujeres"/>
    <s v="Vincular 1000 personas en acciones para la prevención del feminicidio y la violencia contra la mujer."/>
    <s v="PREVENCIÓN"/>
    <n v="1000"/>
    <s v="Suma"/>
    <n v="250"/>
    <n v="0"/>
    <n v="0"/>
    <n v="0"/>
    <n v="250"/>
    <n v="750"/>
    <n v="514435000"/>
    <n v="529"/>
    <n v="544"/>
    <n v="560"/>
    <m/>
  </r>
  <r>
    <n v="15"/>
    <x v="9"/>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66"/>
    <s v="Acciones de fortalecimiento Integral de Capacidades y Equipamiento para la Seguridad Comunitaria"/>
    <s v="Suministrar 4 dotaciones a organismos de seguridad"/>
    <s v="DOTACIÓN"/>
    <n v="4"/>
    <s v="Suma"/>
    <n v="1"/>
    <n v="0"/>
    <n v="0"/>
    <n v="0"/>
    <n v="1"/>
    <n v="3"/>
    <n v="209092000"/>
    <n v="215"/>
    <n v="221"/>
    <n v="227"/>
    <m/>
  </r>
  <r>
    <n v="15"/>
    <x v="9"/>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296"/>
    <s v="Acciones centradas en la administración de justicia y el fortalecimiento de la confianza ciudadana"/>
    <s v="Beneficiar 500 ciudadanos con habilidades y capacidades para gestionar la convivencia constructivamente"/>
    <s v="GESTIÓN DE LA CONVIVENCIA"/>
    <n v="500"/>
    <s v="Suma"/>
    <n v="125"/>
    <n v="0"/>
    <n v="0"/>
    <n v="0"/>
    <n v="125"/>
    <n v="375"/>
    <n v="448056000"/>
    <n v="461"/>
    <n v="474"/>
    <n v="488"/>
    <m/>
  </r>
  <r>
    <n v="15"/>
    <x v="9"/>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298"/>
    <s v="Acciones de recuperación y mejoramiento del espacio público peatonal"/>
    <s v="Intervenir 1000 metros cuadrados de elementos del sistema de espacio público peatonal con acciones de construcción y/o conservación."/>
    <s v="INTERVENCIÓN"/>
    <n v="1000"/>
    <s v="Suma"/>
    <n v="2500"/>
    <n v="0"/>
    <n v="0"/>
    <n v="0"/>
    <n v="2500"/>
    <n v="-1500"/>
    <n v="896112000"/>
    <n v="922"/>
    <n v="949"/>
    <n v="976"/>
    <m/>
  </r>
  <r>
    <n v="15"/>
    <x v="9"/>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301"/>
    <s v="Acciones de convivencia para el espacio publico"/>
    <s v="Implementar 60 estrategias de seguridad y convivencia a través de gestores locales, que permitan el uso y disfrute del espacio público"/>
    <s v="ESTRATEGIAS DE SEGURIDAD Y CONVIVENCIA"/>
    <n v="60"/>
    <s v="Suma"/>
    <n v="15"/>
    <n v="0"/>
    <n v="0"/>
    <n v="0"/>
    <n v="15"/>
    <n v="45"/>
    <n v="511674000"/>
    <n v="211"/>
    <n v="217"/>
    <n v="224"/>
    <m/>
  </r>
  <r>
    <n v="15"/>
    <x v="9"/>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305"/>
    <s v="Acciones para una localidad con menos pobreza"/>
    <s v="Beneficiar 100 jóvenes con trasferencias condicionadas y acompañamiento psicosocial para la promoción al acceso y permanencia a oportunidades de formación y empleabilidad."/>
    <s v="TRANSFERENCIAS MONETARIAS"/>
    <n v="100"/>
    <s v="Suma"/>
    <n v="25"/>
    <n v="0"/>
    <n v="0"/>
    <n v="0"/>
    <n v="25"/>
    <n v="75"/>
    <n v="120000000"/>
    <n v="120"/>
    <n v="120"/>
    <n v="120"/>
    <m/>
  </r>
  <r>
    <n v="15"/>
    <x v="9"/>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305"/>
    <s v="Acciones para una localidad con menos pobreza"/>
    <s v="Atender 5000 personas con apoyos que contribuyan al ingreso mínimo garantizado. "/>
    <s v="INGRESO MÍNIMO"/>
    <n v="5000"/>
    <s v="Suma"/>
    <n v="1250"/>
    <n v="0"/>
    <n v="0"/>
    <n v="0"/>
    <n v="1250"/>
    <n v="3750"/>
    <n v="2147971000"/>
    <n v="1690"/>
    <n v="1743"/>
    <n v="1797"/>
    <m/>
  </r>
  <r>
    <n v="15"/>
    <x v="9"/>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305"/>
    <s v="Acciones para una localidad con menos pobreza"/>
    <s v="Beneficiar 949 personas mayores con apoyo económico tipo C. "/>
    <s v="APOYO ECONÓMICO PERSONA MAYOR"/>
    <n v="949"/>
    <s v="Constante"/>
    <n v="238"/>
    <n v="0"/>
    <n v="0"/>
    <n v="0"/>
    <n v="59.5"/>
    <n v="889.5"/>
    <n v="1991361000"/>
    <n v="2049"/>
    <n v="2109"/>
    <n v="2170"/>
    <m/>
  </r>
  <r>
    <n v="15"/>
    <x v="9"/>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307"/>
    <s v="Acciones para una seguridad alimentaria"/>
    <s v="Habilitar 50 cupos para la atención de población en inseguridad alimentaria y nutricional del Distrito Capital, a través de comedores comunitarios."/>
    <s v="SEGURIDAD ALIMENTARIA"/>
    <n v="50"/>
    <s v="Suma"/>
    <n v="13"/>
    <n v="0"/>
    <n v="0"/>
    <n v="0"/>
    <n v="13"/>
    <n v="37"/>
    <n v="232325000"/>
    <n v="239"/>
    <n v="246"/>
    <n v="253"/>
    <m/>
  </r>
  <r>
    <n v="15"/>
    <x v="9"/>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320"/>
    <s v="Acciones complementarias para personas con discapacidad y sus cuidadores"/>
    <s v="Vincular 300 personas con discapacidad, cuidadores y cuidadoras, en actividades complementarias en salud"/>
    <s v="ACCIONES COMPLEMENTARIAS "/>
    <n v="300"/>
    <s v="Suma"/>
    <n v="75"/>
    <n v="0"/>
    <n v="0"/>
    <n v="0"/>
    <n v="75"/>
    <n v="225"/>
    <n v="331893000"/>
    <n v="341"/>
    <n v="351"/>
    <n v="361"/>
    <m/>
  </r>
  <r>
    <n v="15"/>
    <x v="9"/>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320"/>
    <s v="Acciones complementarias para personas con discapacidad y sus cuidadores"/>
    <s v="Vincular 160 personas a las acciones desarrolladas desde los dispositivos de base comunitaria en respuesta al consumo de SPA"/>
    <s v="DISMINUCIÓN FACTORES DE RIESGO SPA"/>
    <n v="160"/>
    <s v="Suma"/>
    <n v="40"/>
    <n v="0"/>
    <n v="0"/>
    <n v="0"/>
    <n v="40"/>
    <n v="120"/>
    <n v="132757000"/>
    <n v="136"/>
    <n v="140"/>
    <n v="144"/>
    <m/>
  </r>
  <r>
    <n v="15"/>
    <x v="9"/>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320"/>
    <s v="Acciones complementarias para personas con discapacidad y sus cuidadores"/>
    <s v="Beneficiar 300 personas con discapacidad a través de Dispositivos de Asistencia Personal - Ayudas Técnicas (no incluidas en los Planes de Beneficios)"/>
    <s v="DISPOSITIVOS DE ASISTENCIA PERSONAL"/>
    <n v="300"/>
    <s v="Suma"/>
    <n v="75"/>
    <n v="0"/>
    <n v="0"/>
    <n v="0"/>
    <n v="75"/>
    <n v="225"/>
    <n v="481245000"/>
    <n v="495"/>
    <n v="509"/>
    <n v="524"/>
    <m/>
  </r>
  <r>
    <n v="15"/>
    <x v="9"/>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320"/>
    <s v="Acciones complementarias para personas con discapacidad y sus cuidadores"/>
    <s v="Vincular 200 personas a las acciones y estrategias para promover la salud sexual y reproductiva consciente en los diferentes ciclos de vida"/>
    <s v="SALUD SEXUAL Y REPRODUCTIVA"/>
    <n v="200"/>
    <s v="Suma"/>
    <n v="50"/>
    <n v="0"/>
    <n v="0"/>
    <n v="0"/>
    <n v="50"/>
    <n v="150"/>
    <n v="132757000"/>
    <n v="136"/>
    <n v="140"/>
    <n v="144"/>
    <m/>
  </r>
  <r>
    <n v="15"/>
    <x v="9"/>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320"/>
    <s v="Acciones complementarias para personas con discapacidad y sus cuidadores"/>
    <s v="Beneficiar 300 personas con acciones para la promoción y atención de la salud mental"/>
    <s v="SALUD MENTAL"/>
    <n v="300"/>
    <s v="Suma"/>
    <n v="75"/>
    <n v="0"/>
    <n v="0"/>
    <n v="0"/>
    <n v="75"/>
    <n v="225"/>
    <n v="497840000"/>
    <n v="512"/>
    <n v="527"/>
    <n v="542"/>
    <m/>
  </r>
  <r>
    <n v="15"/>
    <x v="9"/>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329"/>
    <s v="Acciones de Innovación publica"/>
    <s v="Fortalecer 1 unidades de innovación publica y  social a nivel local"/>
    <s v="INNOVACIÓN PÚBLICA"/>
    <n v="1"/>
    <s v="Suma"/>
    <n v="0.25"/>
    <n v="0"/>
    <n v="0"/>
    <n v="0"/>
    <n v="0.25"/>
    <n v="0.75"/>
    <n v="165946000"/>
    <n v="170"/>
    <n v="175"/>
    <n v="180"/>
    <m/>
  </r>
  <r>
    <n v="15"/>
    <x v="9"/>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335"/>
    <s v="Acciones para Mujeres en el ejercicio de derechos y el fortalecimiento de su autonomia"/>
    <s v="Vincular 400 personas en procesos para la prevención de violencias en el contexto familiar y/o violencia sexual   "/>
    <s v="PREVENCIÓN"/>
    <n v="400"/>
    <s v="Suma"/>
    <n v="100"/>
    <n v="0"/>
    <n v="0"/>
    <n v="0"/>
    <n v="100"/>
    <n v="300"/>
    <n v="331893000"/>
    <n v="341"/>
    <n v="351"/>
    <n v="361"/>
    <m/>
  </r>
  <r>
    <n v="15"/>
    <x v="9"/>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335"/>
    <s v="Acciones para Mujeres en el ejercicio de derechos y el fortalecimiento de su autonomia"/>
    <s v="Vincular 400 mujeres cuidadoras a estrategias de cuidado."/>
    <s v="ESTRATEGIAS DE CUIDADO"/>
    <n v="400"/>
    <s v="Suma"/>
    <n v="100"/>
    <n v="0"/>
    <n v="0"/>
    <n v="0"/>
    <n v="100"/>
    <n v="300"/>
    <n v="401591000"/>
    <n v="413"/>
    <n v="425"/>
    <n v="437"/>
    <m/>
  </r>
  <r>
    <n v="15"/>
    <x v="9"/>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335"/>
    <s v="Acciones para Mujeres en el ejercicio de derechos y el fortalecimiento de su autonomia"/>
    <s v="Vincular 800 mujeres para el ejercicio de derechos y el fortalecimiento de su autonomía económica"/>
    <s v="FORTALECIMIENTO DE CAPACIDADES"/>
    <n v="800"/>
    <s v="Suma"/>
    <n v="200"/>
    <n v="0"/>
    <n v="0"/>
    <n v="0"/>
    <n v="200"/>
    <n v="600"/>
    <n v="504478000"/>
    <n v="519"/>
    <n v="534"/>
    <n v="549"/>
    <m/>
  </r>
  <r>
    <n v="15"/>
    <x v="9"/>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40"/>
    <s v="Acciones para un Territorio de Paz y Reconciliación en donde Todos(as) Puedan Volver a Empezar"/>
    <s v="Realizar 160 procesos pedagógicos, artísticos, culturales, formativos o para el fortalecimiento de iniciativas ciudadanas para la apropiación social de la memoria, verdad, reparación integral a víctimas, paz y reconciliación.."/>
    <s v="INICIATIVAS"/>
    <n v="160"/>
    <s v="Suma"/>
    <n v="40"/>
    <n v="0"/>
    <n v="0"/>
    <n v="0"/>
    <n v="40"/>
    <n v="120"/>
    <n v="135365000"/>
    <n v="137"/>
    <n v="139"/>
    <n v="141"/>
    <m/>
  </r>
  <r>
    <n v="15"/>
    <x v="9"/>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40"/>
    <s v="Acciones para un Territorio de Paz y Reconciliación en donde Todos(as) Puedan Volver a Empezar"/>
    <s v="Realizar 4 procesos de fortalecimiento de habilidades y capacidades de la población víctima del conflicto armado o excombatientes para promover su partitipación en los diferentes escenarios."/>
    <s v="FORTALECIMIENTO DE CAPACIDADES"/>
    <n v="4"/>
    <s v="Suma"/>
    <n v="1"/>
    <n v="0"/>
    <n v="0"/>
    <n v="0"/>
    <n v="1"/>
    <n v="3"/>
    <n v="100279000"/>
    <n v="105"/>
    <n v="110"/>
    <n v="115"/>
    <m/>
  </r>
  <r>
    <n v="15"/>
    <x v="9"/>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353"/>
    <s v="Acciones para una Localidad deportiva, recreativa, artistica, patrimonial e intercultura"/>
    <s v="Otorgar 60 estímulos de apoyo al sector artístico y cultural."/>
    <s v="ESTÍMULOS"/>
    <n v="60"/>
    <s v="Suma"/>
    <n v="15"/>
    <n v="0"/>
    <n v="0"/>
    <n v="0"/>
    <n v="15"/>
    <n v="45"/>
    <n v="1626278000"/>
    <n v="1673"/>
    <n v="1722"/>
    <n v="1772"/>
    <m/>
  </r>
  <r>
    <n v="15"/>
    <x v="9"/>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353"/>
    <s v="Acciones para una Localidad deportiva, recreativa, artistica, patrimonial e intercultura"/>
    <s v="Realizar 8 eventos de promoción, circulción y apropiación de actividades artísticas, culturales y patrimoniales."/>
    <s v="EVENTOS"/>
    <n v="8"/>
    <s v="Suma"/>
    <n v="2"/>
    <n v="0"/>
    <n v="0"/>
    <n v="0"/>
    <n v="2"/>
    <n v="6"/>
    <n v="398161000"/>
    <n v="409"/>
    <n v="421"/>
    <n v="434"/>
    <m/>
  </r>
  <r>
    <n v="15"/>
    <x v="9"/>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353"/>
    <s v="Acciones para una Localidad deportiva, recreativa, artistica, patrimonial e intercultura"/>
    <s v="Capacitar 600 personas en los campos artísticos, interculturales, culturales y/o patrimoniales."/>
    <s v="CAPACITACIÓN"/>
    <n v="600"/>
    <s v="Suma"/>
    <n v="150"/>
    <n v="0"/>
    <n v="0"/>
    <n v="0"/>
    <n v="150"/>
    <n v="450"/>
    <n v="398161000"/>
    <n v="409"/>
    <n v="421"/>
    <n v="434"/>
    <m/>
  </r>
  <r>
    <n v="15"/>
    <x v="9"/>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353"/>
    <s v="Acciones para una Localidad deportiva, recreativa, artistica, patrimonial e intercultura"/>
    <s v="Beneficiar 40 organizaciones artísticas, culturales y patrimoniales con elementos entregados."/>
    <s v="ENTREGA DE ELEMENTOS"/>
    <n v="40"/>
    <s v="Suma"/>
    <n v="10"/>
    <n v="0"/>
    <n v="0"/>
    <n v="0"/>
    <n v="10"/>
    <n v="30"/>
    <n v="531250000"/>
    <n v="548"/>
    <n v="564"/>
    <n v="579"/>
    <m/>
  </r>
  <r>
    <n v="15"/>
    <x v="9"/>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448"/>
    <s v="Acciones para un territorio deportivo"/>
    <s v="Beneficiar 200 colectivos u organizaciones recreo deportivas  inscritas en el Banco que implementan iniciativas de carácter barrial con apoyos economicos"/>
    <s v="BANCO DE INICIATIVAS"/>
    <n v="200"/>
    <s v="Suma"/>
    <n v="50"/>
    <n v="0"/>
    <n v="0"/>
    <n v="0"/>
    <n v="50"/>
    <n v="150"/>
    <n v="244210000"/>
    <n v="251"/>
    <n v="258"/>
    <n v="267"/>
    <m/>
  </r>
  <r>
    <n v="15"/>
    <x v="9"/>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448"/>
    <s v="Acciones para un territorio deportivo"/>
    <s v="Beneficiar  800 personas en actividades recreo-deportivas comunitarias."/>
    <s v="ACTIVIDADES RECREODEPORTIVAS"/>
    <n v="800"/>
    <s v="Suma"/>
    <n v="200"/>
    <n v="0"/>
    <n v="0"/>
    <n v="0"/>
    <n v="200"/>
    <n v="600"/>
    <n v="220005000"/>
    <n v="226"/>
    <n v="232"/>
    <n v="238"/>
    <m/>
  </r>
  <r>
    <n v="15"/>
    <x v="9"/>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448"/>
    <s v="Acciones para un territorio deportivo"/>
    <s v="Capacitar 600 personas en los campos deportivos o recreativos "/>
    <s v="CAPACITACIÓN"/>
    <n v="600"/>
    <s v="Suma"/>
    <n v="150"/>
    <n v="0"/>
    <n v="0"/>
    <n v="0"/>
    <n v="150"/>
    <n v="450"/>
    <n v="200265000"/>
    <n v="207"/>
    <n v="214"/>
    <n v="221"/>
    <m/>
  </r>
  <r>
    <n v="15"/>
    <x v="9"/>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448"/>
    <s v="Acciones para un territorio deportivo"/>
    <s v="Beneficiar 600 Personas con la entrega de dotaciones deportivas."/>
    <s v="DOTACIÓN"/>
    <n v="600"/>
    <s v="Suma"/>
    <n v="150"/>
    <n v="0"/>
    <n v="0"/>
    <n v="0"/>
    <n v="150"/>
    <n v="450"/>
    <n v="185166000"/>
    <n v="190"/>
    <n v="195"/>
    <n v="200"/>
    <m/>
  </r>
  <r>
    <n v="15"/>
    <x v="9"/>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488"/>
    <s v="Acciones para la Comunidad Protectora de felinos y caninos"/>
    <s v="Vincular 80 personas en acciones educativas en temas de protección y bienestar animal"/>
    <s v="ACCIONES PEDAGÓGICAS"/>
    <n v="80"/>
    <s v="Suma"/>
    <n v="20"/>
    <n v="0"/>
    <n v="0"/>
    <n v="0"/>
    <n v="20"/>
    <n v="60"/>
    <n v="187236000"/>
    <n v="192"/>
    <n v="197"/>
    <n v="204"/>
    <m/>
  </r>
  <r>
    <n v="15"/>
    <x v="9"/>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488"/>
    <s v="Acciones para la Comunidad Protectora de felinos y caninos"/>
    <s v="Atender 1000 animales en los programas de brigadas médicas, urgencias veterinarias y adopciones"/>
    <s v="BIENESTAR ANIMAL"/>
    <n v="1000"/>
    <s v="Suma"/>
    <n v="250"/>
    <n v="0"/>
    <n v="0"/>
    <n v="0"/>
    <n v="250"/>
    <n v="750"/>
    <n v="250387000"/>
    <n v="255"/>
    <n v="260"/>
    <n v="265"/>
    <m/>
  </r>
  <r>
    <n v="15"/>
    <x v="9"/>
    <s v="AMBIENTE"/>
    <n v="45"/>
    <s v="Número de animales esterilizados"/>
    <s v="Cuidado de la vida"/>
    <s v="Protección y bienestar animal"/>
    <s v="Presupuestos Participativos"/>
    <m/>
    <s v="Objetivo 2. Bogotá Confía en su Bien - Estar"/>
    <s v="Programa 15. Bogotá protege todas las formas de vida"/>
    <n v="16"/>
    <n v="2488"/>
    <s v="Acciones para la Comunidad Protectora de felinos y caninos"/>
    <s v="Esterilizar 400 perros y gatos incluyendo los que está en condición de vulnerabilidad"/>
    <s v="ESTERILIZACIÓN"/>
    <n v="400"/>
    <s v="Suma"/>
    <n v="100"/>
    <n v="0"/>
    <n v="0"/>
    <n v="0"/>
    <n v="100"/>
    <n v="300"/>
    <n v="60215000"/>
    <n v="65"/>
    <n v="70"/>
    <n v="75"/>
    <m/>
  </r>
  <r>
    <n v="15"/>
    <x v="9"/>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458"/>
    <s v="Acciones para la atención integral a primer infancia y educación"/>
    <s v="Dotar 5 sedes educativas urbanas y rurales con recursos pedagógicos y/o tecnológicos"/>
    <s v="DOTACIÓN"/>
    <n v="5"/>
    <s v="Suma"/>
    <n v="2"/>
    <n v="0"/>
    <n v="0"/>
    <n v="0"/>
    <n v="2"/>
    <n v="3"/>
    <n v="331893000"/>
    <n v="341"/>
    <n v="351"/>
    <n v="361"/>
    <m/>
  </r>
  <r>
    <n v="15"/>
    <x v="9"/>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58"/>
    <s v="Acciones para la atención integral a primer infancia y educación"/>
    <s v="Beneficiar 100 estudiantes en programas de educación posmedia (niveles de formación técnico profesional, tecnólogo, profesional universitario y educación para el trabajo y desarrollo humano)."/>
    <s v="APOYO EDUCACIÓN POSMEDIA"/>
    <n v="100"/>
    <s v="Suma"/>
    <n v="25"/>
    <n v="0"/>
    <n v="0"/>
    <n v="0"/>
    <n v="25"/>
    <n v="75"/>
    <n v="1655148000"/>
    <n v="2732"/>
    <n v="2812"/>
    <n v="2894"/>
    <m/>
  </r>
  <r>
    <n v="15"/>
    <x v="9"/>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607"/>
    <s v="Construyendo acciones para el fortalecimiento de capacidadesde la gente, la reactivación económica y el impulso empresarial e industrial de la localidad"/>
    <s v="Realizar 720 acciones para fortalecer las capacidades y/o habilidades, técnicas y blandas de las personas de la localidad, con el fin de mejorar el acceso a oportunidades de empleo."/>
    <s v="FORTALECIMIENTO DE CAPACIDADES"/>
    <n v="720"/>
    <s v="Suma"/>
    <n v="180"/>
    <n v="0"/>
    <n v="0"/>
    <n v="0"/>
    <n v="180"/>
    <n v="540"/>
    <n v="497840000"/>
    <n v="512"/>
    <n v="527"/>
    <n v="542"/>
    <m/>
  </r>
  <r>
    <n v="15"/>
    <x v="9"/>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607"/>
    <s v="Construyendo acciones para el fortalecimiento de capacidadesde la gente, la reactivación económica y el impulso empresarial e industrial de la localidad"/>
    <s v="Apoyar 50 Mipymes y/o emprendimientos orientados al fortalecimiento de las capacidades locales para la gestión y el desarrollo turístico "/>
    <s v="DESARROLLO TURÍSTICO"/>
    <n v="50"/>
    <s v="Suma"/>
    <n v="13"/>
    <n v="0"/>
    <n v="0"/>
    <n v="0"/>
    <n v="13"/>
    <n v="37"/>
    <n v="335212000"/>
    <n v="344"/>
    <n v="355"/>
    <n v="365"/>
    <m/>
  </r>
  <r>
    <n v="15"/>
    <x v="9"/>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465"/>
    <s v="Acciones de impulso al sector cultural"/>
    <s v="Financiar 60 proyectos del sector cultural y creativo."/>
    <s v="SOSTENIBILIDAD"/>
    <n v="60"/>
    <s v="Suma"/>
    <n v="15"/>
    <n v="0"/>
    <n v="0"/>
    <n v="0"/>
    <n v="15"/>
    <n v="45"/>
    <n v="331893000"/>
    <n v="341"/>
    <n v="351"/>
    <n v="361"/>
    <m/>
  </r>
  <r>
    <n v="15"/>
    <x v="9"/>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16"/>
    <s v="Acciones en Antonio Nariño, localidad que emprende e impulsa el_x000a_crecimiento"/>
    <s v="Apoyar 100 Mipymes, emprendimientos y/o actores de la economia informal para el fortalecimiento del tejido empresarial local."/>
    <s v="TEJIDO EMPRESARIAL LOCAL"/>
    <n v="100"/>
    <s v="Suma"/>
    <n v="25"/>
    <n v="0"/>
    <n v="0"/>
    <n v="0"/>
    <n v="25"/>
    <n v="75"/>
    <n v="902105000"/>
    <n v="341"/>
    <n v="351"/>
    <n v="361"/>
    <m/>
  </r>
  <r>
    <n v="15"/>
    <x v="9"/>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469"/>
    <s v="Acciones de revitalización y embellecimiento del territorio local"/>
    <s v="Intervenir 4 Parques  de la red de proximidad con acciones de mejoramiento, mantenimiento y/o dotación. "/>
    <s v="INTERVENCIÓN"/>
    <n v="4"/>
    <s v="Suma"/>
    <n v="1"/>
    <n v="0"/>
    <n v="0"/>
    <n v="0"/>
    <n v="1"/>
    <n v="3"/>
    <n v="1574175000"/>
    <n v="590"/>
    <n v="608"/>
    <n v="625"/>
    <m/>
  </r>
  <r>
    <n v="15"/>
    <x v="9"/>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8"/>
    <s v="Acciones para aumentar de la resilencia al cambio climático y reducción de la vulnerabilidad"/>
    <s v="Implementar 4 procesos comunitarios de educación ambiental que promueven la conservación de la biodiversidad y el agua"/>
    <s v="EDUCACIÓN AMBIENTAL"/>
    <n v="4"/>
    <s v="Suma"/>
    <n v="1"/>
    <n v="0"/>
    <n v="0"/>
    <n v="0"/>
    <n v="1"/>
    <n v="3"/>
    <n v="150325000"/>
    <n v="156"/>
    <n v="161"/>
    <n v="167"/>
    <m/>
  </r>
  <r>
    <n v="15"/>
    <x v="9"/>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8"/>
    <s v="Acciones para aumentar de la resilencia al cambio climático y reducción de la vulnerabilidad"/>
    <s v="Implementar 16 huertas urbanas "/>
    <s v="HUERTAS URBANAS"/>
    <n v="16"/>
    <s v="Suma"/>
    <n v="4"/>
    <n v="0"/>
    <n v="0"/>
    <n v="0"/>
    <n v="4"/>
    <n v="12"/>
    <n v="197298000"/>
    <n v="202"/>
    <n v="208"/>
    <n v="214"/>
    <m/>
  </r>
  <r>
    <n v="15"/>
    <x v="9"/>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8"/>
    <s v="Acciones para aumentar de la resilencia al cambio climático y reducción de la vulnerabilidad"/>
    <s v="Mantener 4000 árboles en zona urbana"/>
    <s v="ARBOLADO"/>
    <n v="4000"/>
    <s v="Suma"/>
    <n v="1000"/>
    <n v="0"/>
    <n v="0"/>
    <n v="0"/>
    <n v="1000"/>
    <n v="3000"/>
    <n v="200000000"/>
    <n v="205"/>
    <n v="211"/>
    <n v="216"/>
    <m/>
  </r>
  <r>
    <n v="15"/>
    <x v="9"/>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568"/>
    <s v="Acciones para aumentar de la resilencia al cambio climático y reducción de la vulnerabilidad"/>
    <s v="Capacitar 800 personas en separación en la fuente y reciclaje."/>
    <s v="SEPARACIÓN EN LA FUENTE"/>
    <n v="800"/>
    <s v="Suma"/>
    <n v="200"/>
    <n v="0"/>
    <n v="0"/>
    <n v="0"/>
    <n v="200"/>
    <n v="600"/>
    <n v="348488000"/>
    <n v="358"/>
    <n v="369"/>
    <n v="379"/>
    <m/>
  </r>
  <r>
    <n v="15"/>
    <x v="9"/>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542"/>
    <s v="Acciones de mejoramiento de la infraestructura destinada a la movilidad sostenible"/>
    <s v="Intervenir 5 Kilómetros-carril de malla vial urbana (local y/o intermedia) con acciones de construcción y/o conservación"/>
    <s v="INTERVENCIÓN MALLA VIAL LOCAL"/>
    <n v="5"/>
    <s v="Suma"/>
    <n v="1.5"/>
    <n v="0"/>
    <n v="0"/>
    <n v="0"/>
    <n v="1.5"/>
    <n v="3.5"/>
    <n v="4764007000"/>
    <n v="4829"/>
    <n v="4970"/>
    <n v="5116"/>
    <m/>
  </r>
  <r>
    <n v="15"/>
    <x v="9"/>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472"/>
    <s v="Acciones de resiliencia hogares seguros y comunidades fortalecidas"/>
    <s v="Realizar 4 acciones efectivas para el fortalecimiento de las capacidades locales en torno a la gestión del riesgo"/>
    <s v="GESTIÓN DEL RIESGO"/>
    <n v="4"/>
    <s v="Suma"/>
    <n v="1"/>
    <n v="0"/>
    <n v="0"/>
    <n v="0"/>
    <n v="1"/>
    <n v="3"/>
    <n v="80524000"/>
    <n v="85"/>
    <n v="85"/>
    <n v="90"/>
    <m/>
  </r>
  <r>
    <n v="15"/>
    <x v="9"/>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472"/>
    <s v="Acciones de resiliencia hogares seguros y comunidades fortalecidas"/>
    <s v="Realizar 1 obras de mitigación y/u obras de mitigación existentes con mantenimiento"/>
    <s v="OBRAS DE MITIGACIÓN"/>
    <n v="1"/>
    <s v="Suma"/>
    <n v="0.25"/>
    <n v="0"/>
    <n v="0"/>
    <n v="0"/>
    <n v="0.25"/>
    <n v="0.75"/>
    <n v="85422000"/>
    <n v="85"/>
    <n v="90"/>
    <n v="90"/>
    <m/>
  </r>
  <r>
    <n v="15"/>
    <x v="9"/>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77"/>
    <s v="Acciones para crear un habitat digno y seguro para nuestros niños y adolescentes"/>
    <s v="Dotar y/o acondicionar 4 unidades operativas orientadas a la atención de la primera infancia (Jardines Infantiles, Casas de Pensamiento Intercultural, Modalidad Espacios Rurales, Crecemos en la Ruralidad, Creciendo Juntos, Centros Amar, Centros Forjar)"/>
    <s v="DOTACIÓN"/>
    <n v="4"/>
    <s v="Suma"/>
    <n v="1"/>
    <n v="0"/>
    <n v="0"/>
    <n v="0"/>
    <n v="1"/>
    <n v="3"/>
    <n v="50000000"/>
    <n v="50"/>
    <n v="50"/>
    <n v="50"/>
    <m/>
  </r>
  <r>
    <n v="15"/>
    <x v="9"/>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577"/>
    <s v="Acciones para crear un habitat digno y seguro para nuestros niños y adolescentes"/>
    <s v="Dotar y/o acondicionar 1 unidades operativas orientadas a la atención de jóvenes (casas de la juventud, centros forjar)"/>
    <s v="DOTACIÓN"/>
    <n v="1"/>
    <s v="Suma"/>
    <n v="0.25"/>
    <n v="0"/>
    <n v="0"/>
    <n v="0"/>
    <n v="0.25"/>
    <n v="0.75"/>
    <n v="92714000"/>
    <n v="96"/>
    <n v="101"/>
    <n v="105"/>
    <m/>
  </r>
  <r>
    <n v="15"/>
    <x v="9"/>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478"/>
    <s v=" Fortalecimiento Institucional y Transparencia"/>
    <s v="Intervenir 1 sede administrativa local"/>
    <s v="INTERVENCIÓN"/>
    <n v="1"/>
    <s v="Suma"/>
    <n v="0.25"/>
    <n v="0"/>
    <n v="0"/>
    <n v="0"/>
    <n v="0.25"/>
    <n v="0.75"/>
    <n v="1327574000"/>
    <n v="1366"/>
    <n v="1406"/>
    <n v="1447"/>
    <m/>
  </r>
  <r>
    <n v="15"/>
    <x v="9"/>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478"/>
    <s v=" Fortalecimiento Institucional y Transparencia"/>
    <s v="Realizar 4 estrategias de fortalecimiento institucional (una por vigencia)."/>
    <s v="FORTALECIMIENTO INSTITUCIONAL"/>
    <n v="4"/>
    <s v="Suma"/>
    <n v="1"/>
    <n v="0"/>
    <n v="0"/>
    <n v="0"/>
    <n v="1"/>
    <n v="3"/>
    <n v="4190224000"/>
    <n v="2903"/>
    <n v="2988"/>
    <n v="3075"/>
    <m/>
  </r>
  <r>
    <n v="15"/>
    <x v="9"/>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478"/>
    <s v=" Fortalecimiento Institucional y Transparencia"/>
    <s v="Realizar 4 estrategias de inspección, vigilancia y control (una por vigencia)."/>
    <s v="IVC"/>
    <n v="4"/>
    <s v="Suma"/>
    <n v="1"/>
    <n v="0"/>
    <n v="0"/>
    <n v="0"/>
    <n v="1"/>
    <n v="3"/>
    <n v="829734000"/>
    <n v="853"/>
    <n v="878"/>
    <n v="904"/>
    <m/>
  </r>
  <r>
    <n v="15"/>
    <x v="9"/>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594"/>
    <s v="Acciones para que Antonio Nariño sea una Localidad Inteligente"/>
    <s v="Operativizar 8 Centros de Acceso Comunitario en zonas rurales y/o apartadas y/o urbanas, con énfasis en Servicios TIC´s generados."/>
    <s v="CONECTIVIDAD"/>
    <n v="8"/>
    <s v="Suma"/>
    <n v="2"/>
    <n v="0"/>
    <n v="0"/>
    <n v="0"/>
    <n v="2"/>
    <n v="6"/>
    <n v="232325000"/>
    <n v="239"/>
    <n v="246"/>
    <n v="253"/>
    <m/>
  </r>
  <r>
    <n v="15"/>
    <x v="9"/>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594"/>
    <s v="Acciones para que Antonio Nariño sea una Localidad Inteligente"/>
    <s v="Operativizar 100 Centros de Acceso Comunitario en zonas rurales y/o apartadas y/o urbanas, con énfasis en procesos de formación y desarrollo de competencias digitales."/>
    <s v="FORTALECIMIENTO DE CAPACIDADES"/>
    <n v="100"/>
    <s v="Suma"/>
    <n v="25"/>
    <n v="0"/>
    <n v="0"/>
    <n v="0"/>
    <n v="25"/>
    <n v="75"/>
    <n v="232325000"/>
    <n v="239"/>
    <n v="246"/>
    <n v="253"/>
    <m/>
  </r>
  <r>
    <n v="15"/>
    <x v="9"/>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510"/>
    <s v="Acciones de participación ciudadana con un camino libre"/>
    <s v="Fortalecer 60 Organizaciones sociales e Instancias de participación ciudadana."/>
    <s v="FORTALECIMIENTO DE ORGANIZACIONES"/>
    <n v="60"/>
    <s v="Suma"/>
    <n v="15"/>
    <n v="0"/>
    <n v="0"/>
    <n v="0"/>
    <n v="15"/>
    <n v="45"/>
    <n v="414867000"/>
    <n v="426"/>
    <n v="439"/>
    <n v="452"/>
    <m/>
  </r>
  <r>
    <n v="15"/>
    <x v="9"/>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510"/>
    <s v="Acciones de participación ciudadana con un camino libre"/>
    <s v="Capacitar 200 personas a través de procesos de formación para la participación de manera virtual y presencial."/>
    <s v="CAPACITACIÓN"/>
    <n v="200"/>
    <s v="Suma"/>
    <n v="50"/>
    <n v="0"/>
    <n v="0"/>
    <n v="0"/>
    <n v="50"/>
    <n v="150"/>
    <n v="358445000"/>
    <n v="368"/>
    <n v="379"/>
    <n v="390"/>
    <m/>
  </r>
  <r>
    <n v="15"/>
    <x v="9"/>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510"/>
    <s v="Acciones de participación ciudadana con un camino libre"/>
    <s v="Fortalecer 15 organizaciones comunales."/>
    <s v="FORTALECIMIENTO COMUNAL"/>
    <n v="15"/>
    <s v="Suma"/>
    <n v="4"/>
    <n v="0"/>
    <n v="0"/>
    <n v="0"/>
    <n v="4"/>
    <n v="11"/>
    <n v="995680000"/>
    <n v="1024"/>
    <n v="1054"/>
    <n v="1085"/>
    <m/>
  </r>
  <r>
    <n v="15"/>
    <x v="9"/>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669"/>
    <s v="Acciones de revitalización y embellecimiento de la infraestructura cultural"/>
    <s v="Intervenir 1 equipamientos culturales con acciones de construcción, adecuación y/o dotación"/>
    <s v="INTERVENCIÓN"/>
    <n v="1"/>
    <s v="Suma"/>
    <n v="0.25"/>
    <n v="0"/>
    <n v="0"/>
    <n v="0"/>
    <n v="0.25"/>
    <n v="0.75"/>
    <n v="680052000"/>
    <n v="683"/>
    <n v="703"/>
    <n v="723"/>
    <m/>
  </r>
  <r>
    <n v="15"/>
    <x v="9"/>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35"/>
    <s v="Acciones por una Localidad incluyente y diferencial"/>
    <s v="Concertar e implementar una (1) iniciativa de inversión local con los pueblos indígenas (aplica en todas las localidades con autoridades indígenas)"/>
    <s v="INICIATIVAS PUEBLO INDÍGENA"/>
    <n v="1"/>
    <s v="Suma"/>
    <n v="0.25"/>
    <n v="0"/>
    <n v="0"/>
    <n v="0"/>
    <n v="0.25"/>
    <n v="0.75"/>
    <n v="99568000"/>
    <n v="102"/>
    <n v="105"/>
    <n v="109"/>
    <m/>
  </r>
  <r>
    <n v="15"/>
    <x v="9"/>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35"/>
    <s v="Acciones por una Localidad incluyente y diferencial"/>
    <s v="Concertar e implementar una (1) iniciativa de inversión local con las comunidades negras, afrocolombianas y palenqueras (aplica en todas las localidades con autoridades NAP)"/>
    <s v="INICIATIVAS COMUNIDADES NEGRAS, AFROCOLOMBIANAS, PALENQUERAS"/>
    <n v="1"/>
    <s v="Suma"/>
    <n v="0.25"/>
    <n v="0"/>
    <n v="0"/>
    <n v="0"/>
    <n v="0.25"/>
    <n v="0.75"/>
    <n v="99568000"/>
    <n v="102"/>
    <n v="105"/>
    <n v="109"/>
    <m/>
  </r>
  <r>
    <n v="16"/>
    <x v="10"/>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13"/>
    <s v="Puente Aranda segura para una convivencia pacífica"/>
    <s v="Fortalecer 300 organizaciones comunitarias a través de capacidades para promover acciones de corresponsabilidad en la gestión de la seguridad y la convivencia  "/>
    <s v="FORTALECIMIENTO DE CAPACIDADES"/>
    <n v="300"/>
    <s v="Suma"/>
    <n v="75"/>
    <n v="0"/>
    <n v="0"/>
    <n v="0"/>
    <n v="75"/>
    <n v="225"/>
    <n v="405173000"/>
    <n v="363"/>
    <n v="373"/>
    <n v="384"/>
    <m/>
  </r>
  <r>
    <n v="16"/>
    <x v="10"/>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13"/>
    <s v="Puente Aranda segura para una convivencia pacífica"/>
    <s v="Implementar 8 iniciativas de convivencia con participación de la ciudadanía."/>
    <s v="INICIATIVAS"/>
    <n v="8"/>
    <s v="Suma"/>
    <n v="2"/>
    <n v="0"/>
    <n v="0"/>
    <n v="0"/>
    <n v="2"/>
    <n v="6"/>
    <n v="208542000"/>
    <n v="187"/>
    <n v="192"/>
    <n v="198"/>
    <m/>
  </r>
  <r>
    <n v="16"/>
    <x v="10"/>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304"/>
    <s v="Mujeres unidas por una historia sin violencia"/>
    <s v="Vincular 4.000 personas en acciones para la prevención del feminicidio y la violencia contra la mujer."/>
    <s v="PREVENCIÓN"/>
    <n v="4000"/>
    <s v="Suma"/>
    <n v="1000"/>
    <n v="0"/>
    <n v="0"/>
    <n v="0"/>
    <n v="1000"/>
    <n v="3000"/>
    <n v="923549000"/>
    <n v="827"/>
    <n v="851"/>
    <n v="875"/>
    <m/>
  </r>
  <r>
    <n v="16"/>
    <x v="10"/>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50"/>
    <s v="Mejores capacidades para una Puente Aranda segura"/>
    <s v="Suministrar 4 dotaciones a organismos de seguridad."/>
    <s v="DOTACIÓN"/>
    <n v="4"/>
    <s v="Suma"/>
    <n v="1"/>
    <n v="0"/>
    <n v="0"/>
    <n v="0"/>
    <n v="1"/>
    <n v="3"/>
    <n v="1042719000"/>
    <n v="933"/>
    <n v="961"/>
    <n v="988"/>
    <m/>
  </r>
  <r>
    <n v="16"/>
    <x v="10"/>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50"/>
    <s v="Mejores capacidades para una Puente Aranda segura"/>
    <s v="Intervenir 4 equipamientos de seguridad y acceso a la justicia con acciones de fortalecimiento, operación, adecuación y/o dotación."/>
    <s v="INTERVENCIÓN"/>
    <n v="4"/>
    <s v="Suma"/>
    <n v="1"/>
    <n v="0"/>
    <n v="0"/>
    <n v="0"/>
    <n v="1"/>
    <n v="3"/>
    <n v="357498000"/>
    <n v="320"/>
    <n v="329"/>
    <n v="339"/>
    <m/>
  </r>
  <r>
    <n v="16"/>
    <x v="10"/>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455"/>
    <s v="Tejiendo seguridad y convivencia en Puente Aranda"/>
    <s v="Fortalecer 4 programas de abordaje de conflictividad escolar para la convivencia con enfoque restaurativo"/>
    <s v="CONFLICTIVIDAD ESCOLAR"/>
    <n v="4"/>
    <s v="Suma"/>
    <n v="1"/>
    <n v="0"/>
    <n v="0"/>
    <n v="0"/>
    <n v="1"/>
    <n v="3"/>
    <n v="357498000"/>
    <n v="320"/>
    <n v="329"/>
    <n v="339"/>
    <m/>
  </r>
  <r>
    <n v="16"/>
    <x v="10"/>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455"/>
    <s v="Tejiendo seguridad y convivencia en Puente Aranda"/>
    <s v="Implementar 4 proyectos de justicia local para la resolución efectiva de conflictividades de manera integral en el sistema de justicia"/>
    <s v="CÓDIGO NACIONAL DE SEGURIDAD Y CONVIVENCIA"/>
    <n v="4"/>
    <s v="Suma"/>
    <n v="1"/>
    <n v="0"/>
    <n v="0"/>
    <n v="0"/>
    <n v="1"/>
    <n v="3"/>
    <n v="256366000"/>
    <n v="229"/>
    <n v="236"/>
    <n v="243"/>
    <m/>
  </r>
  <r>
    <n v="16"/>
    <x v="10"/>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582"/>
    <s v="Espacio público vivo y seguro en Puente Aranda"/>
    <s v="Realizar 4 acuerdos para la organización, la recuperación, el cuidado, el embellecimiento, la sostenibilidad, el mejoramiento y el aprovechamiento económico del espacio público."/>
    <s v="ACUERDOS "/>
    <n v="4"/>
    <s v="Suma"/>
    <n v="1"/>
    <n v="0"/>
    <n v="0"/>
    <n v="0"/>
    <n v="1"/>
    <n v="3"/>
    <n v="863964000"/>
    <n v="773"/>
    <n v="796"/>
    <n v="819"/>
    <m/>
  </r>
  <r>
    <n v="16"/>
    <x v="10"/>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464"/>
    <s v="Conservación del espacio público para Puente Aranda"/>
    <s v="Intervenir 6.000 metros cuadrados de elementos del sistema de espacio público peatonal con acciones de construcción y/o conservación."/>
    <s v="INTERVENCIÓN"/>
    <n v="6000"/>
    <s v="Suma"/>
    <n v="1500"/>
    <n v="0"/>
    <n v="0"/>
    <n v="0"/>
    <n v="1500"/>
    <n v="4500"/>
    <n v="1292969000"/>
    <n v="1157"/>
    <n v="1191"/>
    <n v="1226"/>
    <m/>
  </r>
  <r>
    <n v="16"/>
    <x v="10"/>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460"/>
    <s v="Gestión local por una Puente Aranda segura"/>
    <s v="Implementar 4 estrategias de seguridad y convivencia a través de gestores locales que permitan el uso y disfrute del espacio público"/>
    <s v="ESTRATEGIAS DE SEGURIDAD Y CONVIVENCIA"/>
    <n v="4"/>
    <s v="Suma"/>
    <n v="1"/>
    <n v="0"/>
    <n v="0"/>
    <n v="0"/>
    <n v="1"/>
    <n v="3"/>
    <n v="1787513000"/>
    <n v="1600"/>
    <n v="1647"/>
    <n v="1694"/>
    <m/>
  </r>
  <r>
    <n v="16"/>
    <x v="10"/>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463"/>
    <s v="Puente Aranda cuida y protege a la población vulnerable"/>
    <s v="Beneficiar 960 jóvenes con transferencias condicionadas y acompañamiento psicosocial para la promoción al acceso y permanencia a oportunidades de formación y empleabilidad."/>
    <s v="TRANSFERENCIAS MONETARIAS"/>
    <n v="960"/>
    <s v="Suma"/>
    <n v="240"/>
    <n v="0"/>
    <n v="0"/>
    <n v="0"/>
    <n v="240"/>
    <n v="720"/>
    <n v="536253000"/>
    <n v="480"/>
    <n v="494"/>
    <n v="508"/>
    <m/>
  </r>
  <r>
    <n v="16"/>
    <x v="10"/>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463"/>
    <s v="Puente Aranda cuida y protege a la población vulnerable"/>
    <s v="Atender 4.000 personas con apoyos que contribuyan al ingreso mínimo garantizado. "/>
    <s v="INGRESO MÍNIMO"/>
    <n v="4000"/>
    <s v="Suma"/>
    <n v="4000"/>
    <n v="0"/>
    <n v="0"/>
    <n v="0"/>
    <n v="4000"/>
    <n v="0"/>
    <n v="1489589000"/>
    <n v="1333"/>
    <n v="1372"/>
    <n v="1412"/>
    <m/>
  </r>
  <r>
    <n v="16"/>
    <x v="10"/>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463"/>
    <s v="Puente Aranda cuida y protege a la población vulnerable"/>
    <s v="Beneficiar 1.705 personas mayores con apoyo económico tipo C[1]"/>
    <s v="APOYO ECONÓMICO PERSONA MAYOR"/>
    <n v="1705"/>
    <s v="Constante"/>
    <n v="1705"/>
    <n v="0"/>
    <n v="0"/>
    <n v="0"/>
    <n v="426.25"/>
    <n v="1278.75"/>
    <n v="5541295000"/>
    <n v="4960"/>
    <n v="5105"/>
    <n v="5253"/>
    <m/>
  </r>
  <r>
    <n v="16"/>
    <x v="10"/>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452"/>
    <s v="Seguridad alimentaria para Puente Aranda"/>
    <s v="Habilitar 200 cupos para la atención de población en inseguridad alimentaria y nutricional del Distrito Capital, a través de comedores comunitarios."/>
    <s v="SEGURIDAD ALIMENTARIA"/>
    <n v="200"/>
    <s v="Suma"/>
    <n v="200"/>
    <n v="0"/>
    <n v="0"/>
    <n v="0"/>
    <n v="200"/>
    <n v="0"/>
    <n v="208542000"/>
    <n v="187"/>
    <n v="192"/>
    <n v="197"/>
    <m/>
  </r>
  <r>
    <n v="16"/>
    <x v="10"/>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468"/>
    <s v="Puente Aranda saludable y con bienestar"/>
    <s v="Vincular 400 personas con discapacidad, cuidadores y cuidadoras, en actividades complementarias en salud."/>
    <s v="ACCIONES COMPLEMENTARIAS "/>
    <n v="400"/>
    <s v="Suma"/>
    <n v="100"/>
    <n v="0"/>
    <n v="0"/>
    <n v="0"/>
    <n v="100"/>
    <n v="300"/>
    <n v="357498000"/>
    <n v="320"/>
    <n v="329"/>
    <n v="339"/>
    <m/>
  </r>
  <r>
    <n v="16"/>
    <x v="10"/>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468"/>
    <s v="Puente Aranda saludable y con bienestar"/>
    <s v="Vincular 4.000 personas a las acciones desarrolladas desde los dispositivos de base comunitaria en respuesta al consumo de SPA."/>
    <s v="DISMINUCIÓN FACTORES DE RIESGO SPA"/>
    <n v="4000"/>
    <s v="Suma"/>
    <n v="1000"/>
    <n v="0"/>
    <n v="0"/>
    <n v="0"/>
    <n v="1000"/>
    <n v="3000"/>
    <n v="357498000"/>
    <n v="320"/>
    <n v="329"/>
    <n v="339"/>
    <m/>
  </r>
  <r>
    <n v="16"/>
    <x v="10"/>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468"/>
    <s v="Puente Aranda saludable y con bienestar"/>
    <s v="Beneficiar 800 personas con discapacidad a través de Dispositivos de Asistencia Personal - Ayudas Técnicas (no incluidas en los Planes de Beneficios)."/>
    <s v="DISPOSITIVOS DE ASISTENCIA PERSONAL"/>
    <n v="800"/>
    <s v="Suma"/>
    <n v="200"/>
    <n v="0"/>
    <n v="0"/>
    <n v="0"/>
    <n v="200"/>
    <n v="600"/>
    <n v="1430015000"/>
    <n v="1280"/>
    <n v="1317"/>
    <n v="1356"/>
    <m/>
  </r>
  <r>
    <n v="16"/>
    <x v="10"/>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468"/>
    <s v="Puente Aranda saludable y con bienestar"/>
    <s v="Vincular 4.000 personas a las acciones y estrategias para promover la salud sexual y reproductiva consciente en los diferentes ciclos de vida."/>
    <s v="SALUD SEXUAL Y REPRODUCTIVA"/>
    <n v="4000"/>
    <s v="Suma"/>
    <n v="1000"/>
    <n v="0"/>
    <n v="0"/>
    <n v="0"/>
    <n v="1000"/>
    <n v="3000"/>
    <n v="357498000"/>
    <n v="320"/>
    <n v="329"/>
    <n v="389"/>
    <m/>
  </r>
  <r>
    <n v="16"/>
    <x v="10"/>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468"/>
    <s v="Puente Aranda saludable y con bienestar"/>
    <s v="Beneficiar 300 personas con acciones para la promoción y atención de la salud mental."/>
    <s v="SALUD MENTAL"/>
    <n v="300"/>
    <s v="Suma"/>
    <n v="75"/>
    <n v="0"/>
    <n v="0"/>
    <n v="0"/>
    <n v="75"/>
    <n v="225"/>
    <n v="893751000"/>
    <n v="800"/>
    <n v="823"/>
    <n v="847"/>
    <m/>
  </r>
  <r>
    <n v="16"/>
    <x v="10"/>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317"/>
    <s v="Puente Aranda fortalece la identidad local"/>
    <s v="Desarrollar 4 acciones orientadas a la ciudadanía, en el marco de la estrategia Bogotaneidad"/>
    <s v="ESTRATEGIA BOGOTANEIDAD"/>
    <n v="4"/>
    <s v="Suma"/>
    <n v="1"/>
    <n v="0"/>
    <n v="0"/>
    <n v="0"/>
    <n v="1"/>
    <n v="3"/>
    <n v="196632000"/>
    <n v="176"/>
    <n v="181"/>
    <n v="186"/>
    <m/>
  </r>
  <r>
    <n v="16"/>
    <x v="10"/>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569"/>
    <s v="Mujeres de Puente Aranda Construyendo Juntas"/>
    <s v="Vincular 4.000 personas en procesos para la prevención de violencias en el contexto familiar y/o violencia sexual."/>
    <s v="PREVENCIÓN"/>
    <n v="4000"/>
    <s v="Suma"/>
    <n v="1000"/>
    <n v="0"/>
    <n v="0"/>
    <n v="0"/>
    <n v="1000"/>
    <n v="3000"/>
    <n v="595838000"/>
    <n v="533"/>
    <n v="549"/>
    <n v="565"/>
    <m/>
  </r>
  <r>
    <n v="16"/>
    <x v="10"/>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569"/>
    <s v="Mujeres de Puente Aranda Construyendo Juntas"/>
    <s v="Vincular 500 mujeres cuidadoras a estrategias de cuidado."/>
    <s v="ESTRATEGIAS DE CUIDADO"/>
    <n v="500"/>
    <s v="Suma"/>
    <n v="125"/>
    <n v="0"/>
    <n v="0"/>
    <n v="0"/>
    <n v="125"/>
    <n v="375"/>
    <n v="625625000"/>
    <n v="560"/>
    <n v="576"/>
    <n v="593"/>
    <m/>
  </r>
  <r>
    <n v="16"/>
    <x v="10"/>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569"/>
    <s v="Mujeres de Puente Aranda Construyendo Juntas"/>
    <s v="Vincular 800 mujeres para el ejercicio de derechos y el fortalecimiento de su autonomía económica."/>
    <s v="FORTALECIMIENTO DE CAPACIDADES"/>
    <n v="800"/>
    <s v="Suma"/>
    <n v="200"/>
    <n v="0"/>
    <n v="0"/>
    <n v="0"/>
    <n v="200"/>
    <n v="600"/>
    <n v="923549000"/>
    <n v="827"/>
    <n v="851"/>
    <n v="875"/>
    <m/>
  </r>
  <r>
    <n v="16"/>
    <x v="10"/>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297"/>
    <s v="Paz y reconciliación en Puente Aranda"/>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625625000"/>
    <n v="560"/>
    <n v="576"/>
    <n v="593"/>
    <m/>
  </r>
  <r>
    <n v="16"/>
    <x v="10"/>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297"/>
    <s v="Paz y reconciliación en Puente Aranda"/>
    <s v="Realizar 4 procesos de fortalecimiento de habilidades y capacidades de la población víctima del conflicto armado o excombatientes para promover su participación en los diferentes escenarios."/>
    <s v="FORTALECIMIENTO DE CAPACIDADES"/>
    <n v="4"/>
    <s v="Suma"/>
    <n v="1"/>
    <n v="0"/>
    <n v="0"/>
    <n v="0"/>
    <n v="1"/>
    <n v="3"/>
    <n v="321756000"/>
    <n v="288"/>
    <n v="296"/>
    <n v="305"/>
    <m/>
  </r>
  <r>
    <n v="16"/>
    <x v="10"/>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82"/>
    <s v="Conectando el arte y los saberes en Puente Aranda"/>
    <s v="Otorgar 60 estímulos de apoyo al sector artístico y cultural."/>
    <s v="ESTÍMULOS"/>
    <n v="60"/>
    <s v="Suma"/>
    <n v="15"/>
    <n v="0"/>
    <n v="0"/>
    <n v="0"/>
    <n v="15"/>
    <n v="45"/>
    <n v="357498000"/>
    <n v="320"/>
    <n v="329"/>
    <n v="339"/>
    <m/>
  </r>
  <r>
    <n v="16"/>
    <x v="10"/>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82"/>
    <s v="Conectando el arte y los saberes en Puente Aranda"/>
    <s v="Realizar 24 eventos de promoción, circulación y apropiación de actividades artísticas, culturales y patrimoniales."/>
    <s v="EVENTOS"/>
    <n v="24"/>
    <s v="Suma"/>
    <n v="6"/>
    <n v="0"/>
    <n v="0"/>
    <n v="0"/>
    <n v="6"/>
    <n v="18"/>
    <n v="500500000"/>
    <n v="448"/>
    <n v="461"/>
    <n v="474"/>
    <m/>
  </r>
  <r>
    <n v="16"/>
    <x v="10"/>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82"/>
    <s v="Conectando el arte y los saberes en Puente Aranda"/>
    <s v="Capacitar 3.000 personas en los campos artísticos, interculturales, culturales y/o patrimoniales."/>
    <s v="CAPACITACIÓN"/>
    <n v="3000"/>
    <s v="Suma"/>
    <n v="750"/>
    <n v="0"/>
    <n v="0"/>
    <n v="0"/>
    <n v="750"/>
    <n v="2250"/>
    <n v="947381000"/>
    <n v="848"/>
    <n v="873"/>
    <n v="898"/>
    <m/>
  </r>
  <r>
    <n v="16"/>
    <x v="10"/>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82"/>
    <s v="Conectando el arte y los saberes en Puente Aranda"/>
    <s v="Beneficiar 12 organizaciones artísticas, culturales y patrimoniales con elementos entregados."/>
    <s v="ENTREGA DE ELEMENTOS"/>
    <n v="12"/>
    <s v="Suma"/>
    <n v="3"/>
    <n v="0"/>
    <n v="0"/>
    <n v="0"/>
    <n v="3"/>
    <n v="9"/>
    <n v="47663000"/>
    <n v="43"/>
    <n v="44"/>
    <n v="45"/>
    <m/>
  </r>
  <r>
    <n v="16"/>
    <x v="10"/>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369"/>
    <s v="Puente Aranda camina segura con el deporte"/>
    <s v="Beneficiar 12 colectivos u organizaciones recreo deportivas  inscritas en el Banco que implementan iniciativas de carácter barrial con apoyos económicos."/>
    <s v="BANCO DE INICIATIVAS"/>
    <n v="12"/>
    <s v="Suma"/>
    <n v="3"/>
    <n v="0"/>
    <n v="0"/>
    <n v="0"/>
    <n v="3"/>
    <n v="9"/>
    <n v="53630000"/>
    <n v="48"/>
    <n v="49"/>
    <n v="51"/>
    <m/>
  </r>
  <r>
    <n v="16"/>
    <x v="10"/>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369"/>
    <s v="Puente Aranda camina segura con el deporte"/>
    <s v="Beneficiar 8.000 personas en actividades recreo-deportivas comunitarias."/>
    <s v="ACTIVIDADES RECREODEPORTIVAS"/>
    <n v="8000"/>
    <s v="Suma"/>
    <n v="2000"/>
    <n v="0"/>
    <n v="0"/>
    <n v="0"/>
    <n v="2000"/>
    <n v="6000"/>
    <n v="834177000"/>
    <n v="747"/>
    <n v="768"/>
    <n v="791"/>
    <m/>
  </r>
  <r>
    <n v="16"/>
    <x v="10"/>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369"/>
    <s v="Puente Aranda camina segura con el deporte"/>
    <s v="Capacitar 6.000 personas en los campos deportivos o recreativos"/>
    <s v="CAPACITACIÓN"/>
    <n v="6000"/>
    <s v="Suma"/>
    <n v="1500"/>
    <n v="0"/>
    <n v="0"/>
    <n v="0"/>
    <n v="1500"/>
    <n v="4500"/>
    <n v="834177000"/>
    <n v="747"/>
    <n v="768"/>
    <n v="791"/>
    <m/>
  </r>
  <r>
    <n v="16"/>
    <x v="10"/>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447"/>
    <s v="Puente Aranda protege y cuida sus animales"/>
    <s v="Atender 4.000 animales en los programas de brigadas médicas, urgencias veterinarias y adopciones."/>
    <s v="BIENESTAR ANIMAL"/>
    <n v="4000"/>
    <s v="Suma"/>
    <n v="1000"/>
    <n v="0"/>
    <n v="0"/>
    <n v="0"/>
    <n v="1000"/>
    <n v="3000"/>
    <n v="387296000"/>
    <n v="347"/>
    <n v="357"/>
    <n v="367"/>
    <m/>
  </r>
  <r>
    <n v="16"/>
    <x v="10"/>
    <s v="AMBIENTE"/>
    <n v="45"/>
    <s v="Número de animales esterilizados"/>
    <s v="Cuidado de la vida"/>
    <s v="Protección y bienestar animal"/>
    <s v="Presupuestos Participativos"/>
    <m/>
    <s v="Objetivo 2. Bogotá Confía en su Bien - Estar"/>
    <s v="Programa 15. Bogotá protege todas las formas de vida"/>
    <n v="16"/>
    <n v="2447"/>
    <s v="Puente Aranda protege y cuida sus animales"/>
    <s v="Esterilizar 4.000 perros y gatos incluyendo los que está en condición de vulnerabilidad."/>
    <s v="ESTERILIZACIÓN"/>
    <n v="4000"/>
    <s v="Suma"/>
    <n v="1000"/>
    <n v="0"/>
    <n v="0"/>
    <n v="0"/>
    <n v="1000"/>
    <n v="3000"/>
    <n v="506466000"/>
    <n v="453"/>
    <n v="466"/>
    <n v="480"/>
    <m/>
  </r>
  <r>
    <n v="16"/>
    <x v="10"/>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446"/>
    <s v="Atención integral a la primer infancia y educación como eje del potencial humano en Puente Aranda"/>
    <s v="Dotar 15 sedes educativas urbanas con recursos pedagógicos y/o tecnológicos."/>
    <s v="DOTACIÓN"/>
    <n v="15"/>
    <s v="Suma"/>
    <n v="4"/>
    <n v="0"/>
    <n v="0"/>
    <n v="0"/>
    <n v="4"/>
    <n v="11"/>
    <n v="893751000"/>
    <n v="800"/>
    <n v="823"/>
    <n v="847"/>
    <m/>
  </r>
  <r>
    <n v="16"/>
    <x v="10"/>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6"/>
    <s v="Atención integral a la primer infancia y educación como eje del potencial humano en Puente Aranda"/>
    <s v="Beneficiar 1.600 estudiantes con apoyo de sostenimiento para la permanencia en la educación posmedia (niveles de formación técnico profesional, tecnólogo, profesional universitario y educación para el trabajo y desarrollo humano)."/>
    <s v="SOSTENIMIENTO"/>
    <n v="1600"/>
    <s v="Suma"/>
    <n v="400"/>
    <n v="0"/>
    <n v="0"/>
    <n v="0"/>
    <n v="400"/>
    <n v="1200"/>
    <n v="1191676000"/>
    <n v="1067"/>
    <n v="1098"/>
    <n v="1130"/>
    <m/>
  </r>
  <r>
    <n v="16"/>
    <x v="10"/>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6"/>
    <s v="Atención integral a la primer infancia y educación como eje del potencial humano en Puente Aranda"/>
    <s v="Beneficiar 1.040 estudiantes en programas de educación posmedia (niveles de formación técnico profesional, tecnólogo, profesional universitario y educación para el trabajo y desarrollo humano)."/>
    <s v="APOYO EDUCACIÓN POSMEDIA"/>
    <n v="1040"/>
    <s v="Suma"/>
    <n v="260"/>
    <n v="0"/>
    <n v="0"/>
    <n v="0"/>
    <n v="260"/>
    <n v="780"/>
    <n v="3575027000"/>
    <n v="3200"/>
    <n v="3293"/>
    <n v="3389"/>
    <m/>
  </r>
  <r>
    <n v="16"/>
    <x v="10"/>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449"/>
    <s v="Gestión y desarrollo turístico en Puente Aranda"/>
    <s v="Realizar 4 acciones para fortalecer las capacidades y/o habilidades, técnicas y blandas de las personas de la localidad, con el fin de mejorar el acceso a oportunidades de empleo."/>
    <s v="FORTALECIMIENTO DE CAPACIDADES"/>
    <n v="4"/>
    <s v="Suma"/>
    <n v="1"/>
    <n v="0"/>
    <n v="0"/>
    <n v="0"/>
    <n v="1"/>
    <n v="3"/>
    <n v="893751000"/>
    <n v="800"/>
    <n v="823"/>
    <n v="847"/>
    <m/>
  </r>
  <r>
    <n v="16"/>
    <x v="10"/>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449"/>
    <s v="Gestión y desarrollo turístico en Puente Aranda"/>
    <s v="Apoyar 100 Mipymes y/o emprendimientos orientados al fortalecimiento de las capacidades locales para la gestión y el desarrollo turístico."/>
    <s v="DESARROLLO TURÍSTICO"/>
    <n v="100"/>
    <s v="Suma"/>
    <n v="25"/>
    <n v="0"/>
    <n v="0"/>
    <n v="0"/>
    <n v="25"/>
    <n v="75"/>
    <n v="715008000"/>
    <n v="640"/>
    <n v="659"/>
    <n v="678"/>
    <m/>
  </r>
  <r>
    <n v="16"/>
    <x v="10"/>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322"/>
    <s v="Cultura en movimiento para Puente Aranda"/>
    <s v="Financiar 20 proyectos del sector cultural y creativo."/>
    <s v="SOSTENIBILIDAD"/>
    <n v="20"/>
    <s v="Suma"/>
    <n v="5"/>
    <n v="0"/>
    <n v="0"/>
    <n v="0"/>
    <n v="5"/>
    <n v="15"/>
    <n v="595838000"/>
    <n v="533"/>
    <n v="549"/>
    <n v="565"/>
    <m/>
  </r>
  <r>
    <n v="16"/>
    <x v="10"/>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457"/>
    <s v="Productividad y Fortalecimiento Empresarial de Puente Aranda"/>
    <s v="Apoyar 600 Mipymes, emprendimientos y/o actores de la economía informal para el fortalecimiento del tejido empresarial local."/>
    <s v="TEJIDO EMPRESARIAL LOCAL"/>
    <n v="600"/>
    <s v="Suma"/>
    <n v="150"/>
    <n v="0"/>
    <n v="0"/>
    <n v="0"/>
    <n v="150"/>
    <n v="450"/>
    <n v="595838000"/>
    <n v="533"/>
    <n v="549"/>
    <n v="565"/>
    <m/>
  </r>
  <r>
    <n v="16"/>
    <x v="10"/>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46"/>
    <s v="Parques amigables en Puente Aranda"/>
    <s v="Intervenir 32 Parques de la red de proximidad con acciones de mejoramiento, mantenimiento y/o dotación."/>
    <s v="INTERVENCIÓN"/>
    <n v="32"/>
    <s v="Suma"/>
    <n v="8"/>
    <n v="0"/>
    <n v="0"/>
    <n v="0"/>
    <n v="8"/>
    <n v="24"/>
    <n v="1203597000"/>
    <n v="1077"/>
    <n v="1109"/>
    <n v="1141"/>
    <m/>
  </r>
  <r>
    <n v="16"/>
    <x v="10"/>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5"/>
    <s v="Puente Aranda EcoActiva"/>
    <s v="Implementar 4 procesos comunitarios de educación ambiental que promueven la conservación de la biodiversidad y el agua"/>
    <s v="EDUCACIÓN AMBIENTAL"/>
    <n v="4"/>
    <s v="Suma"/>
    <n v="1"/>
    <n v="0"/>
    <n v="0"/>
    <n v="0"/>
    <n v="1"/>
    <n v="3"/>
    <n v="172443000"/>
    <n v="155"/>
    <n v="159"/>
    <n v="164"/>
    <m/>
  </r>
  <r>
    <n v="16"/>
    <x v="10"/>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5"/>
    <s v="Puente Aranda EcoActiva"/>
    <s v="Implementar 8 huertas urbanas."/>
    <s v="HUERTAS URBANAS"/>
    <n v="8"/>
    <s v="Suma"/>
    <n v="2"/>
    <n v="0"/>
    <n v="0"/>
    <n v="0"/>
    <n v="2"/>
    <n v="6"/>
    <n v="77462000"/>
    <n v="69"/>
    <n v="71"/>
    <n v="73"/>
    <m/>
  </r>
  <r>
    <n v="16"/>
    <x v="10"/>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5"/>
    <s v="Puente Aranda EcoActiva"/>
    <s v="Mantener 200 m2 de jardinería."/>
    <s v="JARDINERÍA"/>
    <n v="200"/>
    <s v="Suma"/>
    <n v="50"/>
    <n v="0"/>
    <n v="0"/>
    <n v="0"/>
    <n v="50"/>
    <n v="150"/>
    <n v="41708000"/>
    <n v="37"/>
    <n v="38"/>
    <n v="40"/>
    <m/>
  </r>
  <r>
    <n v="16"/>
    <x v="10"/>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65"/>
    <s v="Puente Aranda EcoActiva"/>
    <s v="Mantener 600 árboles en zona urbana"/>
    <s v="ARBOLADO"/>
    <n v="600"/>
    <s v="Suma"/>
    <n v="150"/>
    <n v="0"/>
    <n v="0"/>
    <n v="0"/>
    <n v="150"/>
    <n v="450"/>
    <n v="297913000"/>
    <n v="267"/>
    <n v="274"/>
    <n v="282"/>
    <m/>
  </r>
  <r>
    <n v="16"/>
    <x v="10"/>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565"/>
    <s v="Puente Aranda EcoActiva"/>
    <s v="Capacitar 8.000 personas en separación en la fuente y reciclaje."/>
    <s v="SEPARACIÓN EN LA FUENTE"/>
    <n v="8000"/>
    <s v="Suma"/>
    <n v="2000"/>
    <n v="0"/>
    <n v="0"/>
    <n v="0"/>
    <n v="2000"/>
    <n v="6000"/>
    <n v="822256000"/>
    <n v="736"/>
    <n v="758"/>
    <n v="780"/>
    <m/>
  </r>
  <r>
    <n v="16"/>
    <x v="10"/>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528"/>
    <s v="Vías seguras para Puente Aranda"/>
    <s v="Intervenir 16 Kilómetros-carril de malla vial urbana (local y/o intermedia) con acciones de construcción y/o conservación."/>
    <s v="INTERVENCIÓN MALLA VIAL LOCAL"/>
    <n v="16"/>
    <s v="Suma"/>
    <n v="4"/>
    <n v="0"/>
    <n v="0"/>
    <n v="0"/>
    <n v="4"/>
    <n v="12"/>
    <n v="8502608000"/>
    <n v="7611"/>
    <n v="7833"/>
    <n v="8060"/>
    <m/>
  </r>
  <r>
    <n v="16"/>
    <x v="10"/>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370"/>
    <s v="Puente Aranda segura ante emergencias"/>
    <s v="Realizar 4 acciones efectivas para el fortalecimiento de las capacidades locales para la respuesta a emergencias y desastres."/>
    <s v="GESTIÓN DEL RIESGO"/>
    <n v="4"/>
    <s v="Suma"/>
    <n v="1"/>
    <n v="0"/>
    <n v="0"/>
    <n v="0"/>
    <n v="1"/>
    <n v="3"/>
    <n v="387296000"/>
    <n v="347"/>
    <n v="357"/>
    <n v="367"/>
    <m/>
  </r>
  <r>
    <n v="16"/>
    <x v="10"/>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55"/>
    <s v="Puente Aranda creamos futuro"/>
    <s v="Dotar y/o acondicionar 9 unidades operativas orientadas a la atención de la primera infancia (Jardines Infantiles)."/>
    <s v="DOTACIÓN"/>
    <n v="9"/>
    <s v="Suma"/>
    <n v="9"/>
    <n v="0"/>
    <n v="0"/>
    <n v="0"/>
    <n v="9"/>
    <n v="0"/>
    <n v="345588000"/>
    <n v="309"/>
    <n v="318"/>
    <n v="328"/>
    <m/>
  </r>
  <r>
    <n v="16"/>
    <x v="10"/>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55"/>
    <s v="Puente Aranda creamos futuro"/>
    <s v="Dotar y/o acondicionar 1 unidades operativas de atención especializada (Centros Crecer)."/>
    <s v="DOTACIÓN"/>
    <n v="1"/>
    <s v="Suma"/>
    <n v="1"/>
    <n v="0"/>
    <n v="0"/>
    <n v="0"/>
    <n v="1"/>
    <n v="0"/>
    <n v="89372000"/>
    <n v="80"/>
    <n v="82"/>
    <n v="85"/>
    <m/>
  </r>
  <r>
    <n v="16"/>
    <x v="10"/>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55"/>
    <s v="Puente Aranda creamos futuro"/>
    <s v="Dotar y/o acondicionar 2 Centros de Desarrollo Comunitarios para la prestación de servicios sociales dirigidas al desarrollo de capacidades y generación de oportunidades."/>
    <s v="DOTACIÓN"/>
    <n v="2"/>
    <s v="Suma"/>
    <n v="2"/>
    <n v="0"/>
    <n v="0"/>
    <n v="0"/>
    <n v="2"/>
    <n v="0"/>
    <n v="148957000"/>
    <n v="133"/>
    <n v="137"/>
    <n v="141"/>
    <m/>
  </r>
  <r>
    <n v="16"/>
    <x v="10"/>
    <s v="GOBIERNO"/>
    <n v="91"/>
    <s v="Sedes administrativas locales construidas."/>
    <s v="Gobierno confiable"/>
    <s v="Infraestructura local"/>
    <s v="Gestión Pública Local"/>
    <s v="Gobierno confiable (15%)"/>
    <s v="Objetivo 5. Bogotá Confía en su Gobierno"/>
    <s v="Programa 33. Fortalecimiento institucional para un Gobierno confiable"/>
    <n v="30"/>
    <n v="2588"/>
    <s v="Fortalecimiento seguro para Puente Aranda"/>
    <s v="Construir 1 sede administrativa local."/>
    <s v="CONSTRUCCIÓN"/>
    <n v="1"/>
    <s v="Suma"/>
    <n v="1"/>
    <n v="0"/>
    <n v="0"/>
    <n v="0"/>
    <n v="1"/>
    <n v="0"/>
    <n v="23831000"/>
    <n v="21"/>
    <n v="22"/>
    <n v="23"/>
    <m/>
  </r>
  <r>
    <n v="16"/>
    <x v="10"/>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588"/>
    <s v="Fortalecimiento seguro para Puente Aranda"/>
    <s v="Intervenir 1 sede administrativa local."/>
    <s v="INTERVENCIÓN"/>
    <n v="1"/>
    <s v="Suma"/>
    <n v="1"/>
    <n v="0"/>
    <n v="0"/>
    <n v="0"/>
    <n v="1"/>
    <n v="0"/>
    <n v="780547000"/>
    <n v="698"/>
    <n v="719"/>
    <n v="739"/>
    <m/>
  </r>
  <r>
    <n v="16"/>
    <x v="10"/>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588"/>
    <s v="Fortalecimiento seguro para Puente Aranda"/>
    <s v="Realizar 4 estrategias de fortalecimiento institucional."/>
    <s v="FORTALECIMIENTO INSTITUCIONAL"/>
    <n v="4"/>
    <s v="Suma"/>
    <n v="1"/>
    <n v="0"/>
    <n v="0"/>
    <n v="0"/>
    <n v="1"/>
    <n v="3"/>
    <n v="5868995000"/>
    <n v="5253"/>
    <n v="5406"/>
    <n v="5563"/>
    <m/>
  </r>
  <r>
    <n v="16"/>
    <x v="10"/>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588"/>
    <s v="Fortalecimiento seguro para Puente Aranda"/>
    <s v="Realizar 4 estrategias de inspección, vigilancia y control."/>
    <s v="IVC"/>
    <n v="4"/>
    <s v="Suma"/>
    <n v="1"/>
    <n v="0"/>
    <n v="0"/>
    <n v="0"/>
    <n v="1"/>
    <n v="3"/>
    <n v="2264181000"/>
    <n v="2026"/>
    <n v="2085"/>
    <n v="2146"/>
    <m/>
  </r>
  <r>
    <n v="16"/>
    <x v="10"/>
    <s v="GOBIERNO"/>
    <n v="114"/>
    <s v="Unidades de innovación publica  y social fortalecidas"/>
    <s v="Gobierno confiable"/>
    <s v="Creación de Laboratorios de Innovación Social y Transparencia"/>
    <s v="Gestión Pública Local"/>
    <m/>
    <s v="Objetivo 5. Bogotá Confía en su Gobierno"/>
    <s v="Programa 33. Fortalecimiento institucional para un Gobierno confiable"/>
    <n v="30"/>
    <n v="2588"/>
    <s v="Fortalecimiento seguro para Puente Aranda"/>
    <s v="Fortalecer 4 unidades de innovación publica y social a nivel local"/>
    <s v="INNOVACIÓN PÚBLICA"/>
    <n v="4"/>
    <s v="Suma"/>
    <n v="1"/>
    <n v="0"/>
    <n v="0"/>
    <n v="0"/>
    <n v="1"/>
    <n v="3"/>
    <n v="89372000"/>
    <n v="80"/>
    <n v="82"/>
    <n v="84"/>
    <m/>
  </r>
  <r>
    <n v="16"/>
    <x v="10"/>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579"/>
    <s v="Cierre de la brecha digital a través de formación y redes de comunicación comunitarias en Puente Aranda"/>
    <s v="Operativizar 2 Centros de Acceso Comunitario en zonas urbanas, con énfasis en procesos de formación y desarrollo de competencias digitales."/>
    <s v="FORTALECIMIENTO DE CAPACIDADES"/>
    <n v="2"/>
    <s v="Suma"/>
    <n v="2"/>
    <n v="0"/>
    <n v="0"/>
    <n v="0"/>
    <n v="2"/>
    <n v="0"/>
    <n v="750761000"/>
    <n v="672"/>
    <n v="691"/>
    <n v="711"/>
    <m/>
  </r>
  <r>
    <n v="16"/>
    <x v="10"/>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451"/>
    <s v="Puente Aranda participativa"/>
    <s v="Fortalecer 60 Organizaciones sociales e Instancias de participación ciudadana."/>
    <s v="FORTALECIMIENTO DE ORGANIZACIONES"/>
    <n v="60"/>
    <s v="Suma"/>
    <n v="15"/>
    <n v="0"/>
    <n v="0"/>
    <n v="0"/>
    <n v="15"/>
    <n v="45"/>
    <n v="744795000"/>
    <n v="666"/>
    <n v="686"/>
    <n v="706"/>
    <m/>
  </r>
  <r>
    <n v="16"/>
    <x v="10"/>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451"/>
    <s v="Puente Aranda participativa"/>
    <s v="Capacitar 400 personas a través de procesos de formación para la participación de manera virtual y presencial."/>
    <s v="CAPACITACIÓN"/>
    <n v="400"/>
    <s v="Suma"/>
    <n v="100"/>
    <n v="0"/>
    <n v="0"/>
    <n v="0"/>
    <n v="100"/>
    <n v="300"/>
    <n v="572006000"/>
    <n v="512"/>
    <n v="526"/>
    <n v="542"/>
    <m/>
  </r>
  <r>
    <n v="16"/>
    <x v="10"/>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451"/>
    <s v="Puente Aranda participativa"/>
    <s v="Fortalecer 54 organizaciones comunales."/>
    <s v="FORTALECIMIENTO COMUNAL"/>
    <n v="54"/>
    <s v="Suma"/>
    <n v="14"/>
    <n v="0"/>
    <n v="0"/>
    <n v="0"/>
    <n v="14"/>
    <n v="40"/>
    <n v="327712000"/>
    <n v="293"/>
    <n v="301"/>
    <n v="310"/>
    <m/>
  </r>
  <r>
    <n v="16"/>
    <x v="10"/>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553"/>
    <s v="Espacios Vivos: intervención cultural en Puente Aranda"/>
    <s v="Intervenir 4 equipamientos culturales con acciones de construcción, adecuación y/o dotación."/>
    <s v="INTERVENCIÓN"/>
    <n v="4"/>
    <s v="Suma"/>
    <n v="15"/>
    <n v="0"/>
    <n v="0"/>
    <n v="0"/>
    <n v="15"/>
    <n v="-11"/>
    <n v="816301000"/>
    <n v="731"/>
    <n v="752"/>
    <n v="774"/>
    <m/>
  </r>
  <r>
    <n v="16"/>
    <x v="10"/>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59"/>
    <s v="Puente Aranda étnica y diversa"/>
    <s v="Concertar e implementar 4 iniciativas de inversión local con los pueblos indígenas."/>
    <s v="INICIATIVAS PUEBLO INDÍGENA"/>
    <n v="4"/>
    <s v="Suma"/>
    <n v="1"/>
    <n v="0"/>
    <n v="0"/>
    <n v="0"/>
    <n v="1"/>
    <n v="3"/>
    <n v="107248000"/>
    <n v="96"/>
    <n v="98"/>
    <n v="101"/>
    <m/>
  </r>
  <r>
    <n v="16"/>
    <x v="10"/>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59"/>
    <s v="Puente Aranda étnica y diversa"/>
    <s v="Concertar e implementar 4 iniciativas de inversión local con las comunidades negras, afrocolombianas y palenqueras."/>
    <s v="INICIATIVAS COMUNIDADES NEGRAS, AFROCOLOMBIANAS, PALENQUERAS"/>
    <n v="4"/>
    <s v="Suma"/>
    <n v="1"/>
    <n v="0"/>
    <n v="0"/>
    <n v="0"/>
    <n v="1"/>
    <n v="3"/>
    <n v="178755000"/>
    <n v="160"/>
    <n v="164"/>
    <n v="169"/>
    <m/>
  </r>
  <r>
    <n v="16"/>
    <x v="10"/>
    <s v="GOBIERNO"/>
    <n v="106"/>
    <s v="Iniciativa de inversión local concertada e implementada con el pueblo rom gitano"/>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59"/>
    <s v="Puente Aranda étnica y diversa"/>
    <s v="Concertar e implementar 4 iniciativas de inversión local con el pueblo Rom gitano."/>
    <s v="INICIATIVAS ROM"/>
    <n v="4"/>
    <s v="Suma"/>
    <n v="1"/>
    <n v="0"/>
    <n v="0"/>
    <n v="0"/>
    <n v="1"/>
    <n v="3"/>
    <n v="83417000"/>
    <n v="74"/>
    <n v="76"/>
    <n v="79"/>
    <m/>
  </r>
  <r>
    <n v="19"/>
    <x v="11"/>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46"/>
    <s v="CIUDAD BOLÍVAR CAMINA SEGURA en Convivencia Ciudadana con seguridad  y acciones afirmativas para la localidad. "/>
    <s v="Fortalecer 260 organizaciones comunitarias a través de capacidades para promover acciones de corresponsabilidad en la gestión de la seguridad y la convivencia  "/>
    <s v="FORTALECIMIENTO DE CAPACIDADES"/>
    <n v="260"/>
    <s v="Suma"/>
    <n v="65"/>
    <n v="0"/>
    <n v="0"/>
    <n v="0"/>
    <n v="65"/>
    <n v="195"/>
    <n v="2098000000"/>
    <n v="1947"/>
    <n v="2004"/>
    <n v="2062"/>
    <m/>
  </r>
  <r>
    <n v="19"/>
    <x v="11"/>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46"/>
    <s v="CIUDAD BOLÍVAR CAMINA SEGURA en Convivencia Ciudadana con seguridad  y acciones afirmativas para la localidad. "/>
    <s v="Implementar 1.200 acciones formativas diferenciales para la promoción de la convivencia ciudadana"/>
    <s v="FORMACIÓN"/>
    <n v="1200"/>
    <s v="Suma"/>
    <n v="300"/>
    <n v="0"/>
    <n v="0"/>
    <n v="0"/>
    <n v="300"/>
    <n v="900"/>
    <n v="1374000000"/>
    <n v="1275"/>
    <n v="1313"/>
    <n v="1351"/>
    <m/>
  </r>
  <r>
    <n v="19"/>
    <x v="11"/>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281"/>
    <s v="Creciendo y emprendiendo juntas en pro del reconocimiento y los derechos de las mujeres en &quot;CIUDAD BOLÍVAR CAMINA SEGURA"/>
    <s v="Vincular 8000 personas en acciones para la prevención del feminicidio y la violencia contra la mujer."/>
    <s v="PREVENCIÓN"/>
    <n v="8000"/>
    <s v="Suma"/>
    <n v="2000"/>
    <n v="0"/>
    <n v="0"/>
    <n v="0"/>
    <n v="2000"/>
    <n v="6000"/>
    <n v="3042000000"/>
    <n v="2823"/>
    <n v="2906"/>
    <n v="2990"/>
    <m/>
  </r>
  <r>
    <n v="19"/>
    <x v="11"/>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42"/>
    <s v="Confianza y Legitimidad frente a la seguridad de Ciudad Bolívar camina segura."/>
    <s v="Suministrar 4 dotaciones a organismos de seguridad"/>
    <s v="DOTACIÓN"/>
    <n v="4"/>
    <s v="Suma"/>
    <n v="1"/>
    <n v="0"/>
    <n v="0"/>
    <n v="0"/>
    <n v="1"/>
    <n v="3"/>
    <n v="1259000000"/>
    <n v="1168"/>
    <n v="1202"/>
    <n v="1237"/>
    <m/>
  </r>
  <r>
    <n v="19"/>
    <x v="11"/>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42"/>
    <s v="Confianza y Legitimidad frente a la seguridad de Ciudad Bolívar camina segura."/>
    <s v="Intervenir 6 equipamientos de seguridad y acceso a la justicia con acciones de fortalecimiento, operación, adecuación y/o dotación"/>
    <s v="INTERVENCIÓN"/>
    <n v="6"/>
    <s v="Suma"/>
    <n v="1"/>
    <n v="0"/>
    <n v="0"/>
    <n v="0"/>
    <n v="1"/>
    <n v="5"/>
    <n v="420000000"/>
    <n v="389"/>
    <n v="401"/>
    <n v="412"/>
    <m/>
  </r>
  <r>
    <n v="19"/>
    <x v="11"/>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Fortalecer 8 programas de abordaje de conflictividad escolar para la convivencia con enfoque restaurativo"/>
    <s v="CONFLICTIVIDAD ESCOLAR"/>
    <n v="8"/>
    <s v="Suma"/>
    <n v="2"/>
    <n v="0"/>
    <n v="0"/>
    <n v="0"/>
    <n v="2"/>
    <n v="6"/>
    <n v="734000000"/>
    <n v="681"/>
    <n v="701"/>
    <n v="722"/>
    <m/>
  </r>
  <r>
    <n v="19"/>
    <x v="11"/>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Fortalecer  800 actores comunitarios con herramientas y capacidades para la implementación de un enfoque restaurativo para la justicia y la convivencia"/>
    <s v="FORTALECIMIENTO DE CAPACIDADES"/>
    <n v="800"/>
    <s v="Suma"/>
    <n v="200"/>
    <n v="0"/>
    <n v="0"/>
    <n v="0"/>
    <n v="200"/>
    <n v="600"/>
    <n v="315000000"/>
    <n v="292"/>
    <n v="301"/>
    <n v="309"/>
    <m/>
  </r>
  <r>
    <n v="19"/>
    <x v="11"/>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Implementar 4 proyectos de justicia local para la resolución efectiva de conflictividades de manera integral en el sistema de justicia"/>
    <s v="RESOLUCIÓN DE CONFLICTIVIDADES"/>
    <n v="4"/>
    <s v="Suma"/>
    <n v="1"/>
    <n v="0"/>
    <n v="0"/>
    <n v="0"/>
    <n v="1"/>
    <n v="3"/>
    <n v="315000000"/>
    <n v="292"/>
    <n v="301"/>
    <n v="309"/>
    <m/>
  </r>
  <r>
    <n v="19"/>
    <x v="11"/>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Beneficiar 600 ciudadanos con habilidades y capacidades para gestionar la convivencia constructivamente"/>
    <s v="GESTIÓN DE LA CONVIVENCIA"/>
    <n v="600"/>
    <s v="Suma"/>
    <n v="150"/>
    <n v="0"/>
    <n v="0"/>
    <n v="0"/>
    <n v="150"/>
    <n v="450"/>
    <n v="315000000"/>
    <n v="292"/>
    <n v="301"/>
    <n v="309"/>
    <m/>
  </r>
  <r>
    <n v="19"/>
    <x v="11"/>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Implementar 4 acciones pedagógicas para la gestión de conflictividades y prevención de violencias"/>
    <s v="ACCIONES PEDAGÓGICAS"/>
    <n v="4"/>
    <s v="Suma"/>
    <n v="1"/>
    <n v="0"/>
    <n v="0"/>
    <n v="0"/>
    <n v="1"/>
    <n v="3"/>
    <n v="336000000"/>
    <n v="312"/>
    <n v="321"/>
    <n v="330"/>
    <m/>
  </r>
  <r>
    <n v="19"/>
    <x v="11"/>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248"/>
    <s v="Acceso a la justicia restaurativa para la localidad &quot;Ciudad Bolívar Camina Segura"/>
    <s v="Ejecutar 4 programas comunitarios con enfoque restaurativo para el cuidado del espacio público y del medio ambiente"/>
    <s v="ACCIONES DE CUIDADO"/>
    <n v="4"/>
    <s v="Suma"/>
    <n v="1"/>
    <n v="0"/>
    <n v="0"/>
    <n v="0"/>
    <n v="1"/>
    <n v="3"/>
    <n v="411000000"/>
    <n v="382"/>
    <n v="393"/>
    <n v="404"/>
    <m/>
  </r>
  <r>
    <n v="19"/>
    <x v="11"/>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232"/>
    <s v="MEJOR INFRAESTRUCTURA PEATONAL INCLUSIVA Y SEGURA PARA CIUDAD BOLIVAR"/>
    <s v="Intervenir12.000 metros cuadrados de elementos del sistema de espacio público peatonal con acciones de construcción y/o conservación."/>
    <s v="INTERVENCIÓN"/>
    <n v="12000"/>
    <s v="Suma"/>
    <n v="3000"/>
    <n v="0"/>
    <n v="0"/>
    <n v="0"/>
    <n v="3000"/>
    <n v="9000"/>
    <n v="4752000000"/>
    <n v="4410"/>
    <n v="4539"/>
    <n v="4671"/>
    <m/>
  </r>
  <r>
    <n v="19"/>
    <x v="11"/>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229"/>
    <s v="Acciones de Seguridad Integrales para la localidad&quot;CIUDAD BOLIVAR CAMINA SEGURA&quot;"/>
    <s v="Implementar 4 estrategias de seguridad y convivencia a través de gestores locales, que permitan el uso y disfrute del espacio público"/>
    <s v="ESTRATEGIAS DE SEGURIDAD Y CONVIVENCIA"/>
    <n v="4"/>
    <s v="Suma"/>
    <n v="1"/>
    <n v="0"/>
    <n v="0"/>
    <n v="0"/>
    <n v="1"/>
    <n v="3"/>
    <n v="2518000000"/>
    <n v="2336"/>
    <n v="2405"/>
    <n v="2475"/>
    <m/>
  </r>
  <r>
    <n v="19"/>
    <x v="11"/>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277"/>
    <s v="Ciudad Bolívar Camina Segura y Promueve El Bienestar Integral Para La Inclusión Social"/>
    <s v="Beneficiar 4460 jóvenes con transferencias condicionadas y  acompañamiento psicosocial para la promoción al acceso y permanencia a oportunidades de formación y empleabilidad"/>
    <s v="TRANSFERENCIAS MONETARIAS"/>
    <n v="4460"/>
    <s v="Suma"/>
    <n v="1100"/>
    <n v="0"/>
    <n v="0"/>
    <n v="0"/>
    <n v="1100"/>
    <n v="3360"/>
    <n v="4679000000"/>
    <n v="4342"/>
    <n v="4469"/>
    <n v="4599"/>
    <m/>
  </r>
  <r>
    <n v="19"/>
    <x v="11"/>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277"/>
    <s v="Ciudad Bolívar Camina Segura y Promueve El Bienestar Integral Para La Inclusión Social"/>
    <s v="Atender 5000 personas con apoyos que contribuyan al ingreso mínimo garantizado. "/>
    <s v="INGRESO MÍNIMO"/>
    <n v="5000"/>
    <s v="Suma"/>
    <n v="1200"/>
    <n v="0"/>
    <n v="0"/>
    <n v="0"/>
    <n v="1200"/>
    <n v="3800"/>
    <n v="6021000000"/>
    <n v="5588"/>
    <n v="5751"/>
    <n v="5919"/>
    <m/>
  </r>
  <r>
    <n v="19"/>
    <x v="11"/>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277"/>
    <s v="Ciudad Bolívar Camina Segura y Promueve El Bienestar Integral Para La Inclusión Social"/>
    <s v="Beneficiar 6.750 personas mayores con transferencias monetarias"/>
    <s v="APOYO ECONÓMICO PERSONA MAYOR"/>
    <n v="6750"/>
    <s v="Constante"/>
    <n v="6750"/>
    <n v="0"/>
    <n v="0"/>
    <n v="0"/>
    <n v="1687.5"/>
    <n v="5062.5"/>
    <n v="14476000000"/>
    <n v="13434"/>
    <n v="13827"/>
    <n v="14230"/>
    <m/>
  </r>
  <r>
    <n v="19"/>
    <x v="11"/>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243"/>
    <s v="BIENESTAR EN SALUD INTEGRAL PARA  LA LOCALIDAD &quot; CIUDAD BOLIVAR CAMINA SEGURA&quot;"/>
    <s v="Vincular 2000 personas con discapacidad, cuidadores y cuidadoras, en actividades complementarias en salud"/>
    <s v="ACCIONES COMPLEMENTARIAS "/>
    <n v="2000"/>
    <s v="Suma"/>
    <n v="475"/>
    <n v="0"/>
    <n v="0"/>
    <n v="0"/>
    <n v="475"/>
    <n v="1525"/>
    <n v="1259000000"/>
    <n v="1168"/>
    <n v="1202"/>
    <n v="1237"/>
    <m/>
  </r>
  <r>
    <n v="19"/>
    <x v="11"/>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243"/>
    <s v="BIENESTAR EN SALUD INTEGRAL PARA  LA LOCALIDAD &quot; CIUDAD BOLIVAR CAMINA SEGURA&quot;"/>
    <s v="Vincular 3.000 personas a las acciones desarrolladas desde los dispositivos de base comunitaria en respuesta al consumo de SPA"/>
    <s v="DISMINUCIÓN FACTORES DE RIESGO SPA"/>
    <n v="3000"/>
    <s v="Suma"/>
    <n v="750"/>
    <n v="0"/>
    <n v="0"/>
    <n v="0"/>
    <n v="750"/>
    <n v="2250"/>
    <n v="1049000000"/>
    <n v="974"/>
    <n v="1002"/>
    <n v="1031"/>
    <m/>
  </r>
  <r>
    <n v="19"/>
    <x v="11"/>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243"/>
    <s v="BIENESTAR EN SALUD INTEGRAL PARA  LA LOCALIDAD &quot; CIUDAD BOLIVAR CAMINA SEGURA&quot;"/>
    <s v="Beneficiar  3200 personas con discapacidad a través de Dispositivos de Asistencia Personal - Ayudas Técnicas (no incluidas en los Planes de Beneficios)"/>
    <s v="DISPOSITIVOS DE ASISTENCIA PERSONAL"/>
    <n v="3200"/>
    <s v="Suma"/>
    <n v="800"/>
    <n v="0"/>
    <n v="0"/>
    <n v="0"/>
    <n v="800"/>
    <n v="2400"/>
    <n v="3147000000"/>
    <n v="2921"/>
    <n v="3006"/>
    <n v="3094"/>
    <m/>
  </r>
  <r>
    <n v="19"/>
    <x v="11"/>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243"/>
    <s v="BIENESTAR EN SALUD INTEGRAL PARA  LA LOCALIDAD &quot; CIUDAD BOLIVAR CAMINA SEGURA&quot;"/>
    <s v="Vincular 3000  personas a las acciones y estrategias para promover la salud sexual y reproductiva consciente en los diferentes ciclos de vida"/>
    <s v="SALUD SEXUAL Y REPRODUCTIVA"/>
    <n v="3000"/>
    <s v="Suma"/>
    <n v="700"/>
    <n v="0"/>
    <n v="0"/>
    <n v="0"/>
    <n v="700"/>
    <n v="2300"/>
    <n v="839000000"/>
    <n v="779"/>
    <n v="802"/>
    <n v="825"/>
    <m/>
  </r>
  <r>
    <n v="19"/>
    <x v="11"/>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243"/>
    <s v="BIENESTAR EN SALUD INTEGRAL PARA  LA LOCALIDAD &quot; CIUDAD BOLIVAR CAMINA SEGURA&quot;"/>
    <s v="Beneficiar  3000 personas con acciones para la promoción y atención de la salud mental"/>
    <s v="SALUD MENTAL"/>
    <n v="3000"/>
    <s v="Suma"/>
    <n v="700"/>
    <n v="0"/>
    <n v="0"/>
    <n v="0"/>
    <n v="700"/>
    <n v="2300"/>
    <n v="2927000000"/>
    <n v="2716"/>
    <n v="2795"/>
    <n v="2877"/>
    <m/>
  </r>
  <r>
    <n v="19"/>
    <x v="11"/>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284"/>
    <s v="Bogotaniando &quot;Ciudad Bolívar Camina Segura"/>
    <s v="Desarrollar 4 acciones orientadas a la ciudadanía, en el marco de la estrategia &quot;Bogotaneidad"/>
    <s v="ESTRATEGIA BOGOTANEIDAD"/>
    <n v="4"/>
    <s v="Suma"/>
    <n v="1"/>
    <n v="0"/>
    <n v="0"/>
    <n v="0"/>
    <n v="1"/>
    <n v="3"/>
    <n v="462000000"/>
    <n v="428"/>
    <n v="441"/>
    <n v="454"/>
    <m/>
  </r>
  <r>
    <n v="19"/>
    <x v="11"/>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284"/>
    <s v="Bogotaniando &quot;Ciudad Bolívar Camina Segura"/>
    <s v="Fortalecer 4 unidades de innovación publica y  social a nivel local"/>
    <s v="INNOVACIÓN PÚBLICA"/>
    <n v="4"/>
    <s v="Suma"/>
    <n v="1"/>
    <n v="0"/>
    <n v="0"/>
    <n v="0"/>
    <n v="1"/>
    <n v="3"/>
    <n v="231000000"/>
    <n v="214"/>
    <n v="220"/>
    <n v="227"/>
    <m/>
  </r>
  <r>
    <n v="19"/>
    <x v="11"/>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253"/>
    <s v="UNA LOCALIDAD QUE PROMUEVE LOS DERECHOS DE LAS MUJERES, CUIDA Y POTENCIALIZA A SUS CUIDADORAS Y PREVIENE HECHOS DE VIOLENCIA CONTRA LAS MUJERES &quot;CIUDAD BOLÍVAR CAMINA SEGURA&quot;"/>
    <s v="Vincular 1200 personas en procesos para la prevención de violencias en el contexto familiar y/o violencia sexual"/>
    <s v="PREVENCIÓN"/>
    <n v="1200"/>
    <s v="Suma"/>
    <n v="300"/>
    <n v="0"/>
    <n v="0"/>
    <n v="0"/>
    <n v="300"/>
    <n v="900"/>
    <n v="2025000000"/>
    <n v="1879"/>
    <n v="1934"/>
    <n v="1990"/>
    <m/>
  </r>
  <r>
    <n v="19"/>
    <x v="11"/>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253"/>
    <s v="UNA LOCALIDAD QUE PROMUEVE LOS DERECHOS DE LAS MUJERES, CUIDA Y POTENCIALIZA A SUS CUIDADORAS Y PREVIENE HECHOS DE VIOLENCIA CONTRA LAS MUJERES &quot;CIUDAD BOLÍVAR CAMINA SEGURA&quot;"/>
    <s v="Vincular 8.000 mujeres cuidadoras a estrategias de cuidado."/>
    <s v="ESTRATEGIAS DE CUIDADO"/>
    <n v="8000"/>
    <s v="Suma"/>
    <n v="2000"/>
    <n v="0"/>
    <n v="0"/>
    <n v="0"/>
    <n v="2000"/>
    <n v="6000"/>
    <n v="2738000000"/>
    <n v="2541"/>
    <n v="2615"/>
    <n v="2691"/>
    <m/>
  </r>
  <r>
    <n v="19"/>
    <x v="11"/>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253"/>
    <s v="UNA LOCALIDAD QUE PROMUEVE LOS DERECHOS DE LAS MUJERES, CUIDA Y POTENCIALIZA A SUS CUIDADORAS Y PREVIENE HECHOS DE VIOLENCIA CONTRA LAS MUJERES &quot;CIUDAD BOLÍVAR CAMINA SEGURA&quot;"/>
    <s v="Vincular 4000 mujeres para el ejercicio de derechos y el fortalecimiento de su autonomía económica"/>
    <s v="FORTALECIMIENTO DE CAPACIDADES"/>
    <n v="4000"/>
    <s v="Suma"/>
    <n v="1000"/>
    <n v="0"/>
    <n v="0"/>
    <n v="0"/>
    <n v="1000"/>
    <n v="3000"/>
    <n v="3252000000"/>
    <n v="3018"/>
    <n v="3106"/>
    <n v="3197"/>
    <m/>
  </r>
  <r>
    <n v="19"/>
    <x v="11"/>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231"/>
    <s v="Un territorio de construcción y fortalecimiento de paz, memoria y reconciliación en Ciudad Bolívar Camina Segura."/>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1678000000"/>
    <n v="1558"/>
    <n v="1603"/>
    <n v="1650"/>
    <m/>
  </r>
  <r>
    <n v="19"/>
    <x v="11"/>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231"/>
    <s v="Un territorio de construcción y fortalecimiento de paz, memoria y reconciliación en Ciudad Bolívar Camina Segura."/>
    <s v="Realizar 4 acciones de construcción de paz que contribuyan al tejido social, la integración local, la sostenibilidad económica y/o desarrollo territorial para la reconciliación."/>
    <s v="ACCIONES DE CONSTRUCCIÓN DE PAZ"/>
    <n v="4"/>
    <s v="Suma"/>
    <n v="1"/>
    <n v="0"/>
    <n v="0"/>
    <n v="0"/>
    <n v="1"/>
    <n v="3"/>
    <n v="1217000000"/>
    <n v="1129"/>
    <n v="1162"/>
    <n v="1196"/>
    <m/>
  </r>
  <r>
    <n v="19"/>
    <x v="11"/>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231"/>
    <s v="Un territorio de construcción y fortalecimiento de paz, memoria y reconciliación en Ciudad Bolívar Camina Segura."/>
    <s v="Realizar 4 procesos de fortalecimiento de habilidades y capacidades de la población víctima del conflicto armado o excombatientes para promover su partitipación en los diferentes escenarios."/>
    <s v="FORTALECIMIENTO DE CAPACIDADES"/>
    <n v="4"/>
    <s v="Suma"/>
    <n v="1"/>
    <n v="0"/>
    <n v="0"/>
    <n v="0"/>
    <n v="1"/>
    <n v="3"/>
    <n v="283000000"/>
    <n v="263"/>
    <n v="271"/>
    <n v="278"/>
    <m/>
  </r>
  <r>
    <n v="19"/>
    <x v="11"/>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244"/>
    <s v="Conexión cultural: Impulso y Circulación Artística en la lccalidad &quot;CIUDAD BOLÍVAR CAMINA SEGURA&quot;"/>
    <s v="Otorgar 200 estímulos de apoyo al sector artístico y cultural."/>
    <s v="ESTÍMULOS"/>
    <n v="200"/>
    <s v="Suma"/>
    <n v="50"/>
    <n v="0"/>
    <n v="0"/>
    <n v="0"/>
    <n v="50"/>
    <n v="150"/>
    <n v="1469000000"/>
    <n v="1363"/>
    <n v="1403"/>
    <n v="1444"/>
    <m/>
  </r>
  <r>
    <n v="19"/>
    <x v="11"/>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244"/>
    <s v="Conexión cultural: Impulso y Circulación Artística en la lccalidad &quot;CIUDAD BOLÍVAR CAMINA SEGURA&quot;"/>
    <s v="Realizar 60 eventos de promoción, circulción y apropiación de actividades artísticas, culturales y patrimoniales."/>
    <s v="EVENTOS"/>
    <n v="60"/>
    <s v="Suma"/>
    <n v="15"/>
    <n v="0"/>
    <n v="0"/>
    <n v="0"/>
    <n v="15"/>
    <n v="45"/>
    <n v="1699000000"/>
    <n v="1577"/>
    <n v="1623"/>
    <n v="1671"/>
    <m/>
  </r>
  <r>
    <n v="19"/>
    <x v="11"/>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244"/>
    <s v="Conexión cultural: Impulso y Circulación Artística en la lccalidad &quot;CIUDAD BOLÍVAR CAMINA SEGURA&quot;"/>
    <s v="Capacitar 4000  personas en los campos artísticos, interculturales, culturales y/o patrimoniales."/>
    <s v="CAPACITACIÓN"/>
    <n v="4000"/>
    <s v="Suma"/>
    <n v="1000"/>
    <n v="0"/>
    <n v="0"/>
    <n v="0"/>
    <n v="1000"/>
    <n v="3000"/>
    <n v="1678000000"/>
    <n v="1558"/>
    <n v="1603"/>
    <n v="1650"/>
    <m/>
  </r>
  <r>
    <n v="19"/>
    <x v="11"/>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244"/>
    <s v="Conexión cultural: Impulso y Circulación Artística en la lccalidad &quot;CIUDAD BOLÍVAR CAMINA SEGURA&quot;"/>
    <s v="Beneficiar 300 organizaciones artísticas, culturales y patrimoniales con elementos entregados."/>
    <s v="ENTREGA DE ELEMENTOS"/>
    <n v="300"/>
    <s v="Suma"/>
    <n v="75"/>
    <n v="0"/>
    <n v="0"/>
    <n v="0"/>
    <n v="75"/>
    <n v="225"/>
    <n v="1668000000"/>
    <n v="1548"/>
    <n v="1593"/>
    <n v="1640"/>
    <m/>
  </r>
  <r>
    <n v="19"/>
    <x v="11"/>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249"/>
    <s v="Ciudad Bolivar camina segura y con bienestar atraves de la practica y formacion en el deporte, la recreacion y la actividad fisica "/>
    <s v="Beneficiar 320 colectivos u organizaciones recreo deportivas  inscritas en el Banco que implementan iniciativas de carácter barrial con apoyos economicos"/>
    <s v="BANCO DE INICIATIVAS"/>
    <n v="320"/>
    <s v="Suma"/>
    <n v="80"/>
    <n v="0"/>
    <n v="0"/>
    <n v="0"/>
    <n v="80"/>
    <n v="240"/>
    <n v="1406000000"/>
    <n v="1304"/>
    <n v="1343"/>
    <n v="1382"/>
    <m/>
  </r>
  <r>
    <n v="19"/>
    <x v="11"/>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249"/>
    <s v="Ciudad Bolivar camina segura y con bienestar atraves de la practica y formacion en el deporte, la recreacion y la actividad fisica "/>
    <s v="Beneficiar  4000 personas en actividades recreo-deportivas comunitarias."/>
    <s v="ACTIVIDADES RECREODEPORTIVAS"/>
    <n v="4000"/>
    <s v="Suma"/>
    <n v="1000"/>
    <n v="0"/>
    <n v="0"/>
    <n v="0"/>
    <n v="1000"/>
    <n v="3000"/>
    <n v="1343000000"/>
    <n v="1246"/>
    <n v="1282"/>
    <n v="1320"/>
    <m/>
  </r>
  <r>
    <n v="19"/>
    <x v="11"/>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249"/>
    <s v="Ciudad Bolivar camina segura y con bienestar atraves de la practica y formacion en el deporte, la recreacion y la actividad fisica "/>
    <s v="Capacitar 1250 personas en los campos deportivos o recreativos"/>
    <s v="CAPACITACIÓN"/>
    <n v="1250"/>
    <s v="Suma"/>
    <n v="300"/>
    <n v="0"/>
    <n v="0"/>
    <n v="0"/>
    <n v="300"/>
    <n v="950"/>
    <n v="1259000000"/>
    <n v="1168"/>
    <n v="1202"/>
    <n v="1237"/>
    <m/>
  </r>
  <r>
    <n v="19"/>
    <x v="11"/>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249"/>
    <s v="Ciudad Bolivar camina segura y con bienestar atraves de la practica y formacion en el deporte, la recreacion y la actividad fisica "/>
    <s v="Beneficiar 1600 Personas con la entrega de dotaciones deportivas."/>
    <s v="DOTACIÓN"/>
    <n v="1600"/>
    <s v="Suma"/>
    <n v="400"/>
    <n v="0"/>
    <n v="0"/>
    <n v="0"/>
    <n v="400"/>
    <n v="1200"/>
    <n v="1164000000"/>
    <n v="1081"/>
    <n v="1112"/>
    <n v="1145"/>
    <m/>
  </r>
  <r>
    <n v="19"/>
    <x v="11"/>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245"/>
    <s v="Ciudad Bolívar Camina Segura y comprometida por el Bienestar Animal"/>
    <s v="Vincular 11000  personas en acciones educativas en temas de protección y bienestar animal"/>
    <s v="ACCIONES PEDAGÓGICAS"/>
    <n v="11000"/>
    <s v="Suma"/>
    <n v="2700"/>
    <n v="0"/>
    <n v="0"/>
    <n v="0"/>
    <n v="2700"/>
    <n v="8300"/>
    <n v="199000000"/>
    <n v="185"/>
    <n v="190"/>
    <n v="196"/>
    <m/>
  </r>
  <r>
    <n v="19"/>
    <x v="11"/>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245"/>
    <s v="Ciudad Bolívar Camina Segura y comprometida por el Bienestar Animal"/>
    <s v="Atender 22.000 animales en los programas de brigadas médicas, urgencias veterinarias y adopciones"/>
    <s v="BIENESTAR ANIMAL"/>
    <n v="22000"/>
    <s v="Suma"/>
    <n v="5500"/>
    <n v="0"/>
    <n v="0"/>
    <n v="0"/>
    <n v="5500"/>
    <n v="16500"/>
    <n v="1154000000"/>
    <n v="1071"/>
    <n v="1102"/>
    <n v="1134"/>
    <m/>
  </r>
  <r>
    <n v="19"/>
    <x v="11"/>
    <s v="AMBIENTE"/>
    <n v="45"/>
    <s v="Número de animales esterilizados"/>
    <s v="Cuidado de la vida"/>
    <s v="Protección y bienestar animal"/>
    <s v="Presupuestos Participativos"/>
    <m/>
    <s v="Objetivo 2. Bogotá Confía en su Bien - Estar"/>
    <s v="Programa 15. Bogotá protege todas las formas de vida"/>
    <n v="16"/>
    <n v="2245"/>
    <s v="Ciudad Bolívar Camina Segura y comprometida por el Bienestar Animal"/>
    <s v="Esterilizar 21000 perros y gatos incluyendo los que está en condición de vulnerabilidad"/>
    <s v="ESTERILIZACIÓN"/>
    <n v="21000"/>
    <s v="Suma"/>
    <n v="4000"/>
    <n v="0"/>
    <n v="0"/>
    <n v="0"/>
    <n v="4000"/>
    <n v="17000"/>
    <n v="1668000000"/>
    <n v="1548"/>
    <n v="1593"/>
    <n v="1640"/>
    <m/>
  </r>
  <r>
    <n v="19"/>
    <x v="11"/>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227"/>
    <s v="Educacion con calidad desde la primera infancia hasta el acceso a la educación superior en una &quot;CIUDAD BOLÍVAR CAMINA SEGURA&quot;"/>
    <s v="Dotar 48 sedes educativas urbanas y rurales con recursos pedagógicos y/o tecnológicos"/>
    <s v="DOTACIÓN"/>
    <n v="48"/>
    <s v="Suma"/>
    <n v="12"/>
    <n v="0"/>
    <n v="0"/>
    <n v="0"/>
    <n v="12"/>
    <n v="36"/>
    <n v="1469000000"/>
    <n v="1363"/>
    <n v="1403"/>
    <n v="1444"/>
    <m/>
  </r>
  <r>
    <n v="19"/>
    <x v="11"/>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227"/>
    <s v="Educacion con calidad desde la primera infancia hasta el acceso a la educación superior en una &quot;CIUDAD BOLÍVAR CAMINA SEGURA&quot;"/>
    <s v="Beneficiar 1050 estudiantes con apoyo de sostenimiento para la permanencia en la educación posmedia (niveles de formación técnico profesional, tecnólogo y, profesional universitario). (niveles de formación técnico profesional, tecnólogo, profesional universitario y educación para el trabajo y desarrollo humano)."/>
    <s v="SOSTENIMIENTO"/>
    <n v="1050"/>
    <s v="Suma"/>
    <n v="225"/>
    <n v="0"/>
    <n v="0"/>
    <n v="0"/>
    <n v="225"/>
    <n v="825"/>
    <n v="2937000000"/>
    <n v="2726"/>
    <n v="2805"/>
    <n v="2887"/>
    <m/>
  </r>
  <r>
    <n v="19"/>
    <x v="11"/>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227"/>
    <s v="Educacion con calidad desde la primera infancia hasta el acceso a la educación superior en una &quot;CIUDAD BOLÍVAR CAMINA SEGURA&quot;"/>
    <s v="Beneficiar 1050 estudiantes en programas de educación posmedia (niveles de formación técnico profesional, tecnólogo y, profesional universitario) (niveles de formación técnico profesional, tecnólogo, profesional universitario y educación para el trabajo y desarrollo humano)."/>
    <s v="APOYO EDUCACIÓN POSMEDIA"/>
    <n v="1050"/>
    <s v="Suma"/>
    <n v="225"/>
    <n v="0"/>
    <n v="0"/>
    <n v="0"/>
    <n v="225"/>
    <n v="825"/>
    <n v="14476000000"/>
    <n v="13434"/>
    <n v="13827"/>
    <n v="14230"/>
    <m/>
  </r>
  <r>
    <n v="19"/>
    <x v="11"/>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235"/>
    <s v="Un Modelo para el Fortalecimiento y el Desarrollo Productivo de la localidad &quot;CIUDAD BOLÍVAR CAMINA SEGURA&quot;"/>
    <s v="Realizar 2200  acciones para fortalecer las capacidades y/o habilidades, técnicas y blandas  en educación para el trabajo y desarrollo humano de las personas de la localidad, con el fin de mejorar el acceso a oportunidades de empleo."/>
    <s v="FORTALECIMIENTO DE CAPACIDADES"/>
    <n v="2200"/>
    <s v="Suma"/>
    <n v="525"/>
    <n v="0"/>
    <n v="0"/>
    <n v="0"/>
    <n v="525"/>
    <n v="1675"/>
    <n v="3032000000"/>
    <n v="2813"/>
    <n v="2896"/>
    <n v="2980"/>
    <m/>
  </r>
  <r>
    <n v="19"/>
    <x v="11"/>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235"/>
    <s v="Un Modelo para el Fortalecimiento y el Desarrollo Productivo de la localidad &quot;CIUDAD BOLÍVAR CAMINA SEGURA&quot;"/>
    <s v="Apoyar 500  Mipymes y/o emprendimientos orientados al fortalecimiento de las capacidades locales para la gestión y el desarrollo turístico "/>
    <s v="DESARROLLO TURÍSTICO"/>
    <n v="500"/>
    <s v="Suma"/>
    <n v="125"/>
    <n v="0"/>
    <n v="0"/>
    <n v="0"/>
    <n v="125"/>
    <n v="375"/>
    <n v="2234000000"/>
    <n v="2074"/>
    <n v="2134"/>
    <n v="2196"/>
    <m/>
  </r>
  <r>
    <n v="19"/>
    <x v="11"/>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406"/>
    <s v=" Impulso Creativo para la localidad &quot;CIUDAD BOLÍVAR CAMINA SEGURA&quot;"/>
    <s v="Financiar 180 proyectos del sector cultural y creativo."/>
    <s v="SOSTENIBILIDAD"/>
    <n v="180"/>
    <s v="Suma"/>
    <n v="45"/>
    <n v="0"/>
    <n v="0"/>
    <n v="0"/>
    <n v="45"/>
    <n v="135"/>
    <n v="2025000000"/>
    <n v="1879"/>
    <n v="1934"/>
    <n v="1990"/>
    <m/>
  </r>
  <r>
    <n v="19"/>
    <x v="11"/>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239"/>
    <s v="Ciudad Bolívar, Impulsando la Productividad, Comercialización  y el Tejido empresarial rural"/>
    <s v="Vincular 180 hogares y/o unidades productivas a procesos productivos y de comercialización en el sector rural."/>
    <s v="PRODUCTIVIDAD Y COMERCIALIZACIÓN"/>
    <n v="180"/>
    <s v="Suma"/>
    <n v="45"/>
    <n v="0"/>
    <n v="0"/>
    <n v="0"/>
    <n v="45"/>
    <n v="135"/>
    <n v="1276000000"/>
    <n v="1184"/>
    <n v="1218"/>
    <n v="1254"/>
    <m/>
  </r>
  <r>
    <n v="19"/>
    <x v="11"/>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239"/>
    <s v="Ciudad Bolívar, Impulsando la Productividad, Comercialización  y el Tejido empresarial rural"/>
    <s v="Apoyar 800 Mipymes, emprendimientos y/o actores de la economia informal para el fortalecimiento del tejido empresarial local."/>
    <s v="TEJIDO EMPRESARIAL LOCAL"/>
    <n v="800"/>
    <s v="Suma"/>
    <n v="200"/>
    <n v="0"/>
    <n v="0"/>
    <n v="0"/>
    <n v="200"/>
    <n v="600"/>
    <n v="2098000000"/>
    <n v="1947"/>
    <n v="2004"/>
    <n v="2062"/>
    <m/>
  </r>
  <r>
    <n v="19"/>
    <x v="11"/>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237"/>
    <s v="DISEÑO, CONSTRUCCIÓN, MANTENIMIENTO Y ADECUACIÓN DE PARQUES, CIUDAD BOLIVAR CAMINA SEGURA"/>
    <s v="Construir 4.000 m2 de Parques de la red de proximidad (la construcción incluye su dotación)."/>
    <s v="CONSTRUCCIÓN"/>
    <n v="4000"/>
    <s v="Suma"/>
    <n v="200"/>
    <n v="0"/>
    <n v="0"/>
    <n v="0"/>
    <n v="200"/>
    <n v="3800"/>
    <n v="2098000000"/>
    <n v="1947"/>
    <n v="2004"/>
    <n v="2062"/>
    <m/>
  </r>
  <r>
    <n v="19"/>
    <x v="11"/>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237"/>
    <s v="DISEÑO, CONSTRUCCIÓN, MANTENIMIENTO Y ADECUACIÓN DE PARQUES, CIUDAD BOLIVAR CAMINA SEGURA"/>
    <s v="Intervenir 9 Parques  de la red de proximidad con acciones de mejoramiento, mantenimiento y/o dotación. "/>
    <s v="INTERVENCIÓN"/>
    <n v="9"/>
    <s v="Suma"/>
    <n v="3"/>
    <n v="0"/>
    <n v="0"/>
    <n v="0"/>
    <n v="3"/>
    <n v="6"/>
    <n v="1353000000"/>
    <n v="1256"/>
    <n v="1292"/>
    <n v="1330"/>
    <m/>
  </r>
  <r>
    <n v="19"/>
    <x v="11"/>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Implementar 80 procesos comunitarios de educación ambiental que promueven la conservación de la biodiversidad y el agua 5"/>
    <s v="EDUCACIÓN AMBIENTAL"/>
    <n v="80"/>
    <s v="Suma"/>
    <n v="20"/>
    <n v="0"/>
    <n v="0"/>
    <n v="0"/>
    <n v="20"/>
    <n v="60"/>
    <n v="378000000"/>
    <n v="350"/>
    <n v="361"/>
    <n v="371"/>
    <m/>
  </r>
  <r>
    <n v="19"/>
    <x v="11"/>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Implementar 60 huertas urbanas 3"/>
    <s v="HUERTAS URBANAS"/>
    <n v="60"/>
    <s v="Suma"/>
    <n v="15"/>
    <n v="0"/>
    <n v="0"/>
    <n v="0"/>
    <n v="15"/>
    <n v="45"/>
    <n v="399000000"/>
    <n v="370"/>
    <n v="381"/>
    <n v="392"/>
    <m/>
  </r>
  <r>
    <n v="19"/>
    <x v="11"/>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Mantener 800 árboles en zona urbana"/>
    <s v="ARBOLADO"/>
    <n v="800"/>
    <s v="Suma"/>
    <n v="200"/>
    <n v="0"/>
    <n v="0"/>
    <n v="0"/>
    <n v="200"/>
    <n v="600"/>
    <n v="252000000"/>
    <n v="234"/>
    <n v="240"/>
    <n v="247"/>
    <m/>
  </r>
  <r>
    <n v="19"/>
    <x v="11"/>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Implementar 120 procesos comunitarios de educación ambiental que promueven la conservación de la biodiversidad y el agua"/>
    <s v="EDUCACIÓN AMBIENTAL"/>
    <n v="120"/>
    <s v="Suma"/>
    <n v="30"/>
    <n v="0"/>
    <n v="0"/>
    <n v="0"/>
    <n v="30"/>
    <n v="90"/>
    <n v="1049000000"/>
    <n v="974"/>
    <n v="1002"/>
    <n v="1031"/>
    <m/>
  </r>
  <r>
    <n v="19"/>
    <x v="11"/>
    <s v="AMBIENTE/HÁBITAT"/>
    <n v="74"/>
    <s v="Número de árboles mantenidos en zona rural"/>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Mantener 1300 árboles en zona rural"/>
    <s v="ARBOLADO"/>
    <n v="1300"/>
    <s v="Suma"/>
    <n v="320"/>
    <n v="0"/>
    <n v="0"/>
    <n v="0"/>
    <n v="320"/>
    <n v="980"/>
    <n v="420000000"/>
    <n v="389"/>
    <n v="401"/>
    <n v="412"/>
    <m/>
  </r>
  <r>
    <n v="19"/>
    <x v="11"/>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Capacitar a personas en 8 acciones separación en la fuente y reciclaje."/>
    <s v="SEPARACIÓN EN LA FUENTE"/>
    <n v="8"/>
    <s v="Suma"/>
    <n v="2"/>
    <n v="0"/>
    <n v="0"/>
    <n v="0"/>
    <n v="2"/>
    <n v="6"/>
    <n v="1800000000"/>
    <n v="1671"/>
    <n v="1719"/>
    <n v="1770"/>
    <m/>
  </r>
  <r>
    <n v="19"/>
    <x v="11"/>
    <s v="AMBIENTE/HÁBITAT"/>
    <n v="110"/>
    <s v="Número de predios rurales con buenas prácticas agropecuarias y ambientales que fortalezcan la protección a coberturas vegetales y recurso hídrico"/>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240"/>
    <s v="Ciudad Bolívar Camina Segura en ser, Sostenible, Activa y Participativa en Estrategias Ambientales y Agropecuarias"/>
    <s v="Apoyar 848 predios rurales con buenas prácticas agropecuarias y ambientales que fortalezcan la protección a coberturas vegetales y recurso hídrico"/>
    <s v="BUENAS PRÁCTICAS"/>
    <n v="848"/>
    <s v="Suma"/>
    <n v="200"/>
    <n v="0"/>
    <n v="0"/>
    <n v="0"/>
    <n v="200"/>
    <n v="648"/>
    <n v="2518000000"/>
    <n v="2336"/>
    <n v="2405"/>
    <n v="2475"/>
    <m/>
  </r>
  <r>
    <n v="19"/>
    <x v="11"/>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241"/>
    <s v="Ciudad Bolívar Camina segura, Reverdecida y Resiliente al Cambio Climático"/>
    <s v="Lograr 6 hectáreas en proceso de restauración ecológica "/>
    <s v="RESTAURACIÓN ECOLÓGICA"/>
    <n v="6"/>
    <s v="Suma"/>
    <n v="1"/>
    <n v="0"/>
    <n v="0"/>
    <n v="0"/>
    <n v="1"/>
    <n v="5"/>
    <n v="608000000"/>
    <n v="565"/>
    <n v="581"/>
    <n v="598"/>
    <m/>
  </r>
  <r>
    <n v="19"/>
    <x v="11"/>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241"/>
    <s v="Ciudad Bolívar Camina segura, Reverdecida y Resiliente al Cambio Climático"/>
    <s v="Realizar acciones de conservación en 4 hectáreas de la  Estructura Ecológica Principal "/>
    <s v="CONSERVACIÓN"/>
    <n v="4"/>
    <s v="Suma"/>
    <n v="1"/>
    <n v="0"/>
    <n v="0"/>
    <n v="0"/>
    <n v="1"/>
    <n v="3"/>
    <n v="608000000"/>
    <n v="565"/>
    <n v="581"/>
    <n v="598"/>
    <m/>
  </r>
  <r>
    <n v="19"/>
    <x v="11"/>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241"/>
    <s v="Ciudad Bolívar Camina segura, Reverdecida y Resiliente al Cambio Climático"/>
    <s v="Intervenir 6 hectáreas de conectores ecosistémicos 4"/>
    <s v="CONECTORES ECOSISTÉMICOS"/>
    <n v="6"/>
    <s v="Suma"/>
    <n v="1"/>
    <n v="0"/>
    <n v="0"/>
    <n v="0"/>
    <n v="1"/>
    <n v="5"/>
    <n v="608000000"/>
    <n v="565"/>
    <n v="581"/>
    <n v="598"/>
    <m/>
  </r>
  <r>
    <n v="19"/>
    <x v="11"/>
    <s v="AMBIENTE"/>
    <n v="72"/>
    <s v="Número de hectáreas en proceso de restauración ecológica"/>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4"/>
    <n v="2241"/>
    <s v="Ciudad Bolívar Camina segura, Reverdecida y Resiliente al Cambio Climático"/>
    <s v="Lograr 8 hectáreas en proceso de restauración ecológica"/>
    <s v="RESTAURACIÓN ECOLÓGICA"/>
    <n v="8"/>
    <s v="Suma"/>
    <n v="2"/>
    <n v="0"/>
    <n v="0"/>
    <n v="0"/>
    <n v="2"/>
    <n v="6"/>
    <n v="1049000000"/>
    <n v="974"/>
    <n v="1002"/>
    <n v="1031"/>
    <m/>
  </r>
  <r>
    <n v="19"/>
    <x v="11"/>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233"/>
    <s v="MEJORAR LA INFRAESTRUCTURA PARA CONSTRUIR TEJIDO SOCIAL EN CIUDAD BOLIVAR CAMINA SEGURA"/>
    <s v="Intervenir 19 Kilómetros-carril de malla vial urbana (local y/o intermedia) con acciones de construcción y/o conservación"/>
    <s v="INTERVENCIÓN MALLA VIAL LOCAL"/>
    <n v="19"/>
    <s v="Suma"/>
    <n v="4.4000000000000004"/>
    <n v="0"/>
    <n v="0"/>
    <n v="0"/>
    <n v="4.4000000000000004"/>
    <n v="14.6"/>
    <n v="23875000000"/>
    <n v="22157"/>
    <n v="22804"/>
    <n v="23470"/>
    <m/>
  </r>
  <r>
    <n v="19"/>
    <x v="11"/>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233"/>
    <s v="MEJORAR LA INFRAESTRUCTURA PARA CONSTRUIR TEJIDO SOCIAL EN CIUDAD BOLIVAR CAMINA SEGURA"/>
    <s v="Intervenir 20 Kilómetros-carril de malla vial rural con acciones de construcción y/o conservación"/>
    <s v="INTERVENCIÓN MALLA VIAL RURAL"/>
    <n v="20"/>
    <s v="Suma"/>
    <n v="5"/>
    <n v="0"/>
    <n v="0"/>
    <n v="0"/>
    <n v="5"/>
    <n v="15"/>
    <n v="8390000000"/>
    <n v="7786"/>
    <n v="8013"/>
    <n v="8247"/>
    <m/>
  </r>
  <r>
    <n v="19"/>
    <x v="11"/>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238"/>
    <s v="Ciudad Bolívar Camina Segura, con estrategias de Resiliencia Climática, Gestión del Riesgo, prevencion de emergencias y Manejo de Desastres para un Territorio Seguro y Sostenible."/>
    <s v="Realizar 100 acciones efectivas para el fortalecimiento de las capacidades locales en torno a la gestión del riesgo"/>
    <s v="GESTIÓN DEL RIESGO"/>
    <n v="100"/>
    <s v="Suma"/>
    <n v="25"/>
    <n v="0"/>
    <n v="0"/>
    <n v="0"/>
    <n v="25"/>
    <n v="75"/>
    <n v="671000000"/>
    <n v="623"/>
    <n v="641"/>
    <n v="660"/>
    <m/>
  </r>
  <r>
    <n v="19"/>
    <x v="11"/>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238"/>
    <s v="Ciudad Bolívar Camina Segura, con estrategias de Resiliencia Climática, Gestión del Riesgo, prevencion de emergencias y Manejo de Desastres para un Territorio Seguro y Sostenible."/>
    <s v="Realizar 8 obras de mitigación y/u obras de mitigación existentes con mantenimiento"/>
    <s v="OBRAS DE MITIGACIÓN"/>
    <n v="8"/>
    <s v="Suma"/>
    <n v="2"/>
    <n v="0"/>
    <n v="0"/>
    <n v="0"/>
    <n v="2"/>
    <n v="6"/>
    <n v="8287000000"/>
    <n v="7691"/>
    <n v="7915"/>
    <n v="8146"/>
    <m/>
  </r>
  <r>
    <n v="19"/>
    <x v="11"/>
    <s v="HÁBITAT"/>
    <n v="80"/>
    <s v="Número de acueductos veredales asistidos o intervenidos técnica u organizacionalmente."/>
    <s v="Hábitat sostenible e incluyente"/>
    <s v="Acueductos veredales y saneamiento básico."/>
    <s v="Presupuestos Participativos"/>
    <m/>
    <s v="Objetivo 4. Bogotá Ordena su Territorio y Avanza en su Acción Climática"/>
    <s v="Programa 29. Servicios públicos inclusivos y sostenibles."/>
    <n v="27"/>
    <n v="2548"/>
    <s v="Ciudad Bolívar Camina segura, Mejorando la Provisión y Calidad de los Servicios de Agua"/>
    <s v="Fortalecer 6 acueductos veredales con asistencia, intervenir técnica u organizativa"/>
    <s v="ACUEDUCTOS VEREDALES"/>
    <n v="6"/>
    <s v="Suma"/>
    <n v="2"/>
    <n v="0"/>
    <n v="0"/>
    <n v="0"/>
    <n v="2"/>
    <n v="4"/>
    <n v="1380000000"/>
    <n v="1281"/>
    <n v="1319"/>
    <n v="1357"/>
    <m/>
  </r>
  <r>
    <n v="19"/>
    <x v="11"/>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228"/>
    <s v="Dotación e Intervención de los espacios de  cuidado para la Primera Infancia de  la Localidad   &quot;CIUDAD BOLÍVAR CAMINA SEGURA&quot;"/>
    <s v="Dotar y/o acondicionar 10 unidades operativas orientadas a la atención de la primera infancia (Jardines Infantiles, Casas de Pensamiento Intercultural, Modalidad Espacios Rurales, Crecemos en la Ruralidad, Creciendo Juntos, Centros Amar, Centros Forjar)"/>
    <s v="DOTACIÓN"/>
    <n v="10"/>
    <s v="Suma"/>
    <n v="2"/>
    <n v="0"/>
    <n v="0"/>
    <n v="0"/>
    <n v="2"/>
    <n v="8"/>
    <n v="378000000"/>
    <n v="350"/>
    <n v="361"/>
    <n v="371"/>
    <m/>
  </r>
  <r>
    <n v="19"/>
    <x v="11"/>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228"/>
    <s v="Dotación e Intervención de los espacios de  cuidado para la Primera Infancia de  la Localidad   &quot;CIUDAD BOLÍVAR CAMINA SEGURA&quot;"/>
    <s v="Dotar y/o acondicionar 2 unidades operativas de atención especializada (Centros Integrarte, Centros Crecer y Cadis) "/>
    <s v="DOTACIÓN"/>
    <n v="2"/>
    <s v="Constante"/>
    <n v="2"/>
    <n v="0"/>
    <n v="0"/>
    <n v="0"/>
    <n v="0.5"/>
    <n v="1.5"/>
    <n v="629000000"/>
    <n v="584"/>
    <n v="601"/>
    <n v="619"/>
    <m/>
  </r>
  <r>
    <n v="19"/>
    <x v="11"/>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228"/>
    <s v="Dotación e Intervención de los espacios de  cuidado para la Primera Infancia de  la Localidad   &quot;CIUDAD BOLÍVAR CAMINA SEGURA&quot;"/>
    <s v="Dotar y/o acondicionar 1 unidades operativas orientadas a la atención de jóvenes (casas de la juventud, centros forjar)"/>
    <s v="DOTACIÓN"/>
    <n v="1"/>
    <s v="Constante"/>
    <n v="1"/>
    <n v="0"/>
    <n v="0"/>
    <n v="0"/>
    <n v="0.25"/>
    <n v="0.75"/>
    <n v="210000000"/>
    <n v="195"/>
    <n v="200"/>
    <n v="206"/>
    <m/>
  </r>
  <r>
    <n v="19"/>
    <x v="11"/>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228"/>
    <s v="Dotación e Intervención de los espacios de  cuidado para la Primera Infancia de  la Localidad   &quot;CIUDAD BOLÍVAR CAMINA SEGURA&quot;"/>
    <s v="Dotar y/o acondicionar 2 Centros de Desarrollo Comunitarios  para la prestación de servicios sociales dirigidas al desarrollo de capacidades y generación de oportunidades"/>
    <s v="DOTACIÓN"/>
    <n v="2"/>
    <s v="Constante"/>
    <n v="2"/>
    <n v="0"/>
    <n v="0"/>
    <n v="0"/>
    <n v="0.5"/>
    <n v="1.5"/>
    <n v="525000000"/>
    <n v="487"/>
    <n v="501"/>
    <n v="516"/>
    <m/>
  </r>
  <r>
    <n v="19"/>
    <x v="11"/>
    <s v="HÁBITAT"/>
    <n v="89"/>
    <s v="Viviendas de interés social rurales mejoradas "/>
    <s v="Hábitat sostenible e incluyente"/>
    <s v="Asignación del subsidio de mejoramiento de vivienda"/>
    <s v="Gestión Pública Local"/>
    <m/>
    <s v="Objetivo 4. Bogotá Ordena su Territorio y Avanza en su Acción Climática"/>
    <s v="Programa 31. Acceso equitativo de vivienda urbana y rural"/>
    <n v="29"/>
    <n v="2236"/>
    <s v="Mejoramiento de la calidad de vida en los habitantes rurales de la localidad Ciudad Bolívar Camina Segura."/>
    <s v="Mejorar 48 viviendas de interés social rurales."/>
    <s v="MEJORAMIENTO DE VIVIENDA"/>
    <n v="48"/>
    <s v="Suma"/>
    <n v="12"/>
    <n v="0"/>
    <n v="0"/>
    <n v="0"/>
    <n v="12"/>
    <n v="36"/>
    <n v="839000000"/>
    <n v="779"/>
    <n v="802"/>
    <n v="825"/>
    <m/>
  </r>
  <r>
    <n v="19"/>
    <x v="11"/>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283"/>
    <s v="“Ciudad Bolívar Camina Segura” hacia una gestión efectiva, transparente con control de territorio"/>
    <s v="Intervenir 1 sede administrativa local"/>
    <s v="INTERVENCIÓN"/>
    <n v="1"/>
    <s v="Constante"/>
    <n v="1"/>
    <n v="0"/>
    <n v="0"/>
    <n v="0"/>
    <n v="0.25"/>
    <n v="0.75"/>
    <n v="1049000000"/>
    <n v="974"/>
    <n v="1002"/>
    <n v="1031"/>
    <m/>
  </r>
  <r>
    <n v="19"/>
    <x v="11"/>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283"/>
    <s v="“Ciudad Bolívar Camina Segura” hacia una gestión efectiva, transparente con control de territorio"/>
    <s v="Realizar 4 estrategias de fortalecimiento institucional (una por vigencia)."/>
    <s v="FORTALECIMIENTO INSTITUCIONAL"/>
    <n v="4"/>
    <s v="Suma"/>
    <n v="1"/>
    <n v="0"/>
    <n v="0"/>
    <n v="0"/>
    <n v="1"/>
    <n v="3"/>
    <n v="19931150000"/>
    <n v="18497"/>
    <n v="19037"/>
    <n v="19593"/>
    <m/>
  </r>
  <r>
    <n v="19"/>
    <x v="11"/>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283"/>
    <s v="“Ciudad Bolívar Camina Segura” hacia una gestión efectiva, transparente con control de territorio"/>
    <s v="Realizar 4 estrategias de inspección, vigilancia y control (una por vigencia)."/>
    <s v="IVC"/>
    <n v="4"/>
    <s v="Suma"/>
    <n v="1"/>
    <n v="0"/>
    <n v="0"/>
    <n v="0"/>
    <n v="1"/>
    <n v="3"/>
    <n v="10490000000"/>
    <n v="9735"/>
    <n v="10019"/>
    <n v="10312"/>
    <m/>
  </r>
  <r>
    <n v="19"/>
    <x v="11"/>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275"/>
    <s v="Conexión Hacia El Universo Digital Para &quot;Ciudad Bolívar Camina Segura&quot; "/>
    <s v="Operativizar 13 Centros de Acceso Comunitario en zonas rurales y/o apartadas y/o urbanas, con énfasis en Servicios TIC´s generados."/>
    <s v="CONECTIVIDAD"/>
    <n v="13"/>
    <s v="Constante"/>
    <n v="13"/>
    <n v="0"/>
    <n v="0"/>
    <n v="0"/>
    <n v="3.25"/>
    <n v="9.75"/>
    <n v="1887000000"/>
    <n v="1752"/>
    <n v="1803"/>
    <n v="1856"/>
    <m/>
  </r>
  <r>
    <n v="19"/>
    <x v="11"/>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275"/>
    <s v="Conexión Hacia El Universo Digital Para &quot;Ciudad Bolívar Camina Segura&quot; "/>
    <s v="Operativizar 13 Centros de Acceso Comunitario en zonas rurales y/o apartadas y/o urbanas, con énfasis en procesos de formación y desarrollo de competencias digitales."/>
    <s v="FORTALECIMIENTO DE CAPACIDADES"/>
    <n v="13"/>
    <s v="Constante"/>
    <n v="13"/>
    <n v="0"/>
    <n v="0"/>
    <n v="0"/>
    <n v="3.25"/>
    <n v="9.75"/>
    <n v="336000000"/>
    <n v="312"/>
    <n v="321"/>
    <n v="330"/>
    <m/>
  </r>
  <r>
    <n v="19"/>
    <x v="11"/>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234"/>
    <s v="Participación activa para la localidad &quot;Ciudad Bolívar, camina segura&quot;"/>
    <s v="Fortalecer 380 Organizaciones sociales e Instancias de participación ciudadana."/>
    <s v="FORTALECIMIENTO DE ORGANIZACIONES"/>
    <n v="380"/>
    <s v="Suma"/>
    <n v="95"/>
    <n v="0"/>
    <n v="0"/>
    <n v="0"/>
    <n v="95"/>
    <n v="285"/>
    <n v="2532000000"/>
    <n v="2350"/>
    <n v="2419"/>
    <n v="2489"/>
    <m/>
  </r>
  <r>
    <n v="19"/>
    <x v="11"/>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234"/>
    <s v="Participación activa para la localidad &quot;Ciudad Bolívar, camina segura&quot;"/>
    <s v="Capacitar 4.000 personas a través de procesos de formación para la participación de manera virtual y presencial."/>
    <s v="CAPACITACIÓN"/>
    <n v="4000"/>
    <s v="Suma"/>
    <n v="1000"/>
    <n v="0"/>
    <n v="0"/>
    <n v="0"/>
    <n v="1000"/>
    <n v="3000"/>
    <n v="2532000000"/>
    <n v="2350"/>
    <n v="2419"/>
    <n v="2489"/>
    <m/>
  </r>
  <r>
    <n v="19"/>
    <x v="11"/>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234"/>
    <s v="Participación activa para la localidad &quot;Ciudad Bolívar, camina segura&quot;"/>
    <s v="Rehabilitar 20 salones comunales y/o casas de participación."/>
    <s v="REHABILITACIÓN"/>
    <n v="20"/>
    <s v="Suma"/>
    <n v="5"/>
    <n v="0"/>
    <n v="0"/>
    <n v="0"/>
    <n v="5"/>
    <n v="15"/>
    <n v="525000000"/>
    <n v="487"/>
    <n v="501"/>
    <n v="516"/>
    <m/>
  </r>
  <r>
    <n v="19"/>
    <x v="11"/>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234"/>
    <s v="Participación activa para la localidad &quot;Ciudad Bolívar, camina segura&quot;"/>
    <s v="Dotar 130 organizaciones comunales"/>
    <s v="DOTACIÓN"/>
    <n v="130"/>
    <s v="Suma"/>
    <n v="30"/>
    <n v="0"/>
    <n v="0"/>
    <n v="0"/>
    <n v="30"/>
    <n v="100"/>
    <n v="413000000"/>
    <n v="384"/>
    <n v="395"/>
    <n v="406"/>
    <m/>
  </r>
  <r>
    <n v="19"/>
    <x v="11"/>
    <s v="GOBIERNO"/>
    <n v="111"/>
    <s v="Salones comunales y/o casas de la participación construi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234"/>
    <s v="Participación activa para la localidad &quot;Ciudad Bolívar, camina segura&quot;"/>
    <s v="Construir 1 sedes de salones comunales y/o casas de participación."/>
    <s v="CONSTRUCCIÓN"/>
    <n v="1"/>
    <s v="Suma"/>
    <n v="0.2"/>
    <n v="0"/>
    <n v="0"/>
    <n v="0"/>
    <n v="0.2"/>
    <n v="0.8"/>
    <n v="420000000"/>
    <n v="389"/>
    <n v="401"/>
    <n v="412"/>
    <m/>
  </r>
  <r>
    <n v="19"/>
    <x v="11"/>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247"/>
    <s v="Equipamientos Culturales y patrimoniales accesibles y modernos en una CIUDAD BOLIVAR QUE CAMINA SEGURA&quot;"/>
    <s v="Intervenir 8 equipamientos culturales con acciones de construcción, adecuación y/o dotación"/>
    <s v="INTERVENCIÓN"/>
    <n v="8"/>
    <s v="Suma"/>
    <n v="2"/>
    <n v="0"/>
    <n v="0"/>
    <n v="0"/>
    <n v="2"/>
    <n v="6"/>
    <n v="1049000000"/>
    <n v="974"/>
    <n v="1002"/>
    <n v="1031"/>
    <m/>
  </r>
  <r>
    <n v="19"/>
    <x v="11"/>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318"/>
    <s v="Ciudad Bolívar Camina Segura&quot; Iniciativas Concertadas con las comunidades Étnicas"/>
    <s v="Concertar e implementar CUATRO (4) iniciativa de inversión local con los pueblos indígenas (aplica en todas las localidades con autoridades indígenas)"/>
    <s v="INICIATIVAS PUEBLO INDÍGENA"/>
    <n v="4"/>
    <s v="Suma"/>
    <n v="1"/>
    <n v="0"/>
    <n v="0"/>
    <n v="0"/>
    <n v="1"/>
    <n v="3"/>
    <n v="629000000"/>
    <n v="584"/>
    <n v="601"/>
    <n v="619"/>
    <m/>
  </r>
  <r>
    <n v="19"/>
    <x v="11"/>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318"/>
    <s v="Ciudad Bolívar Camina Segura&quot; Iniciativas Concertadas con las comunidades Étnicas"/>
    <s v="Concertar e implementar CUATRO (4) iniciativa de inversión local con las comunidades negras, afrocolombianas y palenqueras (aplica en todas las localidades con autoridades NAP)"/>
    <s v="INICIATIVAS COMUNIDADES NEGRAS, AFROCOLOMBIANAS, PALENQUERAS"/>
    <n v="4"/>
    <s v="Suma"/>
    <n v="1"/>
    <n v="0"/>
    <n v="0"/>
    <n v="0"/>
    <n v="1"/>
    <n v="3"/>
    <n v="1259000000"/>
    <n v="1168"/>
    <n v="1202"/>
    <n v="1237"/>
    <m/>
  </r>
  <r>
    <n v="17"/>
    <x v="12"/>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49"/>
    <s v="Formando Candelarios y Candelarias"/>
    <s v="Fortalecer 13 organizaciones comunitarias a través de capacidades para promover acciones de corresponsabilidad en la gestión de la seguridad y la convivencia. "/>
    <s v="FORTALECIMIENTO DE CAPACIDADES"/>
    <n v="13"/>
    <s v="Suma"/>
    <n v="4"/>
    <n v="0"/>
    <n v="0"/>
    <n v="0"/>
    <n v="4"/>
    <n v="9"/>
    <n v="241000000"/>
    <n v="209"/>
    <n v="215"/>
    <n v="221"/>
    <m/>
  </r>
  <r>
    <n v="17"/>
    <x v="12"/>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49"/>
    <s v="Formando Candelarios y Candelarias"/>
    <s v="Implementar 12 acciones formativas diferenciales para la promoción de la convivencia ciudadana."/>
    <s v="FORMACIÓN"/>
    <n v="12"/>
    <s v="Suma"/>
    <n v="4"/>
    <n v="0"/>
    <n v="0"/>
    <n v="0"/>
    <n v="4"/>
    <n v="8"/>
    <n v="219000000"/>
    <n v="190"/>
    <n v="196"/>
    <n v="201"/>
    <m/>
  </r>
  <r>
    <n v="17"/>
    <x v="12"/>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552"/>
    <s v="En La Candelaria vivimos libres y caminamos seguras"/>
    <s v="Vincular 1800 personas en acciones para la prevención del feminicidio y la violencia contra la mujer."/>
    <s v="PREVENCIÓN"/>
    <n v="1800"/>
    <s v="Suma"/>
    <n v="450"/>
    <n v="0"/>
    <n v="0"/>
    <n v="0"/>
    <n v="450"/>
    <n v="1350"/>
    <n v="479000000"/>
    <n v="415"/>
    <n v="427"/>
    <n v="440"/>
    <m/>
  </r>
  <r>
    <n v="17"/>
    <x v="12"/>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66"/>
    <s v="La candelaria camina hacia el fortalecimiento de la Seguridad y acceso a la Justicia"/>
    <s v="Suministrar 3 dotaciones a organismos de seguridad"/>
    <s v="DOTACIÓN"/>
    <n v="3"/>
    <s v="Suma"/>
    <n v="1"/>
    <n v="0"/>
    <n v="0"/>
    <n v="0"/>
    <n v="1"/>
    <n v="2"/>
    <n v="313000000"/>
    <n v="0"/>
    <n v="284"/>
    <n v="284"/>
    <m/>
  </r>
  <r>
    <n v="17"/>
    <x v="12"/>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466"/>
    <s v="La candelaria camina hacia el fortalecimiento de la Seguridad y acceso a la Justicia"/>
    <s v="Intervenir 1 equipamiento de seguridad y acceso a la justicia con acciones de fortalecimiento, operación, adecuación y/o dotación"/>
    <s v="INTERVENCIÓN"/>
    <n v="1"/>
    <s v="Suma"/>
    <n v="0"/>
    <n v="0"/>
    <n v="0"/>
    <n v="0"/>
    <n v="0"/>
    <n v="1"/>
    <n v="0"/>
    <n v="0"/>
    <n v="0"/>
    <n v="314"/>
    <m/>
  </r>
  <r>
    <n v="17"/>
    <x v="12"/>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425"/>
    <s v="La Candelaria camina hacia la convivencia ciudadana y la justicia local"/>
    <s v="Fortalecer 2 programas de abordaje de conflictividad escolar para la convivencia con enfoque restaurativo"/>
    <s v="CONFLICTIVIDAD ESCOLAR"/>
    <n v="2"/>
    <s v="Suma"/>
    <n v="1"/>
    <n v="0"/>
    <n v="0"/>
    <n v="0"/>
    <n v="1"/>
    <n v="1"/>
    <n v="125000000"/>
    <n v="109"/>
    <n v="112"/>
    <n v="115"/>
    <m/>
  </r>
  <r>
    <n v="17"/>
    <x v="12"/>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425"/>
    <s v="La Candelaria camina hacia la convivencia ciudadana y la justicia local"/>
    <s v="Implementar 1 proyecto de justicia local para la resolución efectiva de conflictividades de manera integral en el sistema de justicia"/>
    <s v="RESOLUCIÓN DE CONFLICTIVIDADES"/>
    <n v="1"/>
    <s v="Suma"/>
    <n v="1"/>
    <n v="0"/>
    <n v="0"/>
    <n v="0"/>
    <n v="1"/>
    <n v="0"/>
    <n v="135000000"/>
    <n v="117"/>
    <n v="120"/>
    <n v="124"/>
    <m/>
  </r>
  <r>
    <n v="17"/>
    <x v="12"/>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425"/>
    <s v="La Candelaria camina hacia la convivencia ciudadana y la justicia local"/>
    <s v="Implementar 1 proyecto comunitarios en la localidad, para la apropiación del Código Nacional de Seguridad y Convivencia Ciudadana"/>
    <s v="CÓDIGO NACIONAL DE SEGURIDAD Y CONVIVENCIA"/>
    <n v="1"/>
    <s v="Suma"/>
    <n v="1"/>
    <n v="0"/>
    <n v="0"/>
    <n v="0"/>
    <n v="1"/>
    <n v="0"/>
    <n v="157000000"/>
    <n v="136"/>
    <n v="140"/>
    <n v="144"/>
    <m/>
  </r>
  <r>
    <n v="17"/>
    <x v="12"/>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572"/>
    <s v="La Candelaria camina segura en un espacio público incluyente"/>
    <s v="Realizar 4 acuerdos para la organización, la recuperación, el cuidado, el embellecimiento, la sostenibilidad, el mejoramiento y el aprovechamiento económico del espacio público."/>
    <s v="ACUERDOS "/>
    <n v="4"/>
    <s v="Suma"/>
    <n v="1"/>
    <n v="0"/>
    <n v="0"/>
    <n v="0"/>
    <n v="1"/>
    <n v="3"/>
    <n v="448000000"/>
    <n v="388"/>
    <n v="399"/>
    <n v="411"/>
    <m/>
  </r>
  <r>
    <n v="17"/>
    <x v="12"/>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773"/>
    <s v="Espacio Público para todos en el corazón de Bogotá"/>
    <s v="Intervenir  1000 metros cuadrados de elementos del sistema de espacio público peatonal con acciones de construcción y/o conservación."/>
    <s v="INTERVENCIÓN"/>
    <n v="1000"/>
    <s v="Suma"/>
    <n v="250"/>
    <n v="0"/>
    <n v="0"/>
    <n v="0"/>
    <n v="250"/>
    <n v="750"/>
    <n v="564000000"/>
    <n v="489"/>
    <n v="503"/>
    <n v="517"/>
    <m/>
  </r>
  <r>
    <n v="17"/>
    <x v="12"/>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779"/>
    <s v="La Candelaria camina segura de la mano  de sus gestores de convivencia"/>
    <s v="Implementar 4 estrategias de seguridad y convivencia a través de gestores locales que permitan el uso y disfrute del espacio público"/>
    <s v="ESTRATEGIAS DE SEGURIDAD Y CONVIVENCIA"/>
    <n v="4"/>
    <s v="Suma"/>
    <n v="1"/>
    <n v="0"/>
    <n v="0"/>
    <n v="0"/>
    <n v="1"/>
    <n v="3"/>
    <n v="701000000"/>
    <n v="404"/>
    <n v="417"/>
    <n v="435"/>
    <m/>
  </r>
  <r>
    <n v="17"/>
    <x v="12"/>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573"/>
    <s v="La Candelaria camina segura hacia un futuro con menos pobreza"/>
    <s v="Beneficiar 312 jóvenes con transferencias condicionadas y  acompañamiento psicosocial para la promoción al acceso y permanencia a oportunidades de formación y empleabilidad"/>
    <s v="TRANSFERENCIAS MONETARIAS"/>
    <n v="312"/>
    <s v="Suma"/>
    <n v="78"/>
    <n v="0"/>
    <n v="0"/>
    <n v="0"/>
    <n v="78"/>
    <n v="234"/>
    <n v="620000000"/>
    <n v="434"/>
    <n v="560"/>
    <n v="630"/>
    <m/>
  </r>
  <r>
    <n v="17"/>
    <x v="12"/>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573"/>
    <s v="La Candelaria camina segura hacia un futuro con menos pobreza"/>
    <s v="Atender 4728 personas con apoyos que contribuyan al ingreso mínimo garantizado. "/>
    <s v="INGRESO MÍNIMO"/>
    <n v="4728"/>
    <s v="Suma"/>
    <n v="1182"/>
    <n v="0"/>
    <n v="0"/>
    <n v="0"/>
    <n v="1182"/>
    <n v="3546"/>
    <n v="1343000000"/>
    <n v="1238"/>
    <n v="1190"/>
    <n v="1125"/>
    <m/>
  </r>
  <r>
    <n v="17"/>
    <x v="12"/>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573"/>
    <s v="La Candelaria camina segura hacia un futuro con menos pobreza"/>
    <s v="Beneficiar 564 personas mayores con apoyo económico tipo C."/>
    <s v="APOYO ECONÓMICO PERSONA MAYOR"/>
    <n v="564"/>
    <s v="Constante"/>
    <n v="564"/>
    <n v="0"/>
    <n v="0"/>
    <n v="0"/>
    <n v="141"/>
    <n v="423"/>
    <n v="1813000000"/>
    <n v="1596"/>
    <n v="1596"/>
    <n v="1596"/>
    <m/>
  </r>
  <r>
    <n v="17"/>
    <x v="12"/>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431"/>
    <s v="La candelaria camina hacia una salud preventiva e inclusiva"/>
    <s v="Vincular 400 personas con discapacidad, cuidadores y cuidadoras, en actividades complementarias en salud."/>
    <s v="ACCIONES COMPLEMENTARIAS "/>
    <n v="400"/>
    <s v="Suma"/>
    <n v="0"/>
    <n v="0"/>
    <n v="0"/>
    <n v="0"/>
    <n v="0"/>
    <n v="400"/>
    <n v="0"/>
    <n v="348"/>
    <n v="426"/>
    <n v="348"/>
    <m/>
  </r>
  <r>
    <n v="17"/>
    <x v="12"/>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431"/>
    <s v="La candelaria camina hacia una salud preventiva e inclusiva"/>
    <s v="Vincular 80 personas a las acciones desarrolladas desde los dispositivos de base comunitaria en respuesta al consumo de SPA."/>
    <s v="DISMINUCIÓN FACTORES DE RIESGO SPA"/>
    <n v="80"/>
    <s v="Suma"/>
    <n v="0"/>
    <n v="0"/>
    <n v="0"/>
    <n v="0"/>
    <n v="0"/>
    <n v="80"/>
    <n v="0"/>
    <n v="127"/>
    <n v="127"/>
    <n v="0"/>
    <m/>
  </r>
  <r>
    <n v="17"/>
    <x v="12"/>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431"/>
    <s v="La candelaria camina hacia una salud preventiva e inclusiva"/>
    <s v="Beneficiar 260 personas con discapacidad a través de Dispositivos de Asistencia Personal - Ayudas Técnicas (no incluidas en los Planes de Beneficios)."/>
    <s v="DISPOSITIVOS DE ASISTENCIA PERSONAL"/>
    <n v="260"/>
    <s v="Suma"/>
    <n v="65"/>
    <n v="0"/>
    <n v="0"/>
    <n v="0"/>
    <n v="65"/>
    <n v="195"/>
    <n v="470000000"/>
    <n v="347"/>
    <n v="347"/>
    <n v="347"/>
    <m/>
  </r>
  <r>
    <n v="17"/>
    <x v="12"/>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431"/>
    <s v="La candelaria camina hacia una salud preventiva e inclusiva"/>
    <s v="Vincular 195 personas a las acciones y estrategias para promover la salud sexual y reproductiva consciente en los diferentes ciclos de vida"/>
    <s v="SALUD SEXUAL Y REPRODUCTIVA"/>
    <n v="195"/>
    <s v="Suma"/>
    <n v="0"/>
    <n v="0"/>
    <n v="0"/>
    <n v="0"/>
    <n v="0"/>
    <n v="195"/>
    <n v="0"/>
    <n v="302"/>
    <n v="318"/>
    <n v="0"/>
    <m/>
  </r>
  <r>
    <n v="17"/>
    <x v="12"/>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431"/>
    <s v="La candelaria camina hacia una salud preventiva e inclusiva"/>
    <s v="Beneficiar 400 personas  con acciones para la promoción y atención de la salud mental ."/>
    <s v="SALUD MENTAL"/>
    <n v="400"/>
    <s v="Suma"/>
    <n v="100"/>
    <n v="0"/>
    <n v="0"/>
    <n v="0"/>
    <n v="100"/>
    <n v="300"/>
    <n v="463000000"/>
    <n v="402"/>
    <n v="413"/>
    <n v="425"/>
    <m/>
  </r>
  <r>
    <n v="17"/>
    <x v="12"/>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394"/>
    <s v="El Corazón de la Candelaria, Símbolo de la Bogotaneidad"/>
    <s v="Desarrollar 4 acciones orientadas a la ciudadanía, en el marco de la estrategia &quot;Bogotaneidad”"/>
    <s v="ESTRATEGIA BOGOTANEIDAD"/>
    <n v="4"/>
    <s v="Suma"/>
    <n v="1"/>
    <n v="0"/>
    <n v="0"/>
    <n v="0"/>
    <n v="1"/>
    <n v="3"/>
    <n v="266000000"/>
    <n v="150"/>
    <n v="150"/>
    <n v="150"/>
    <m/>
  </r>
  <r>
    <n v="17"/>
    <x v="12"/>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441"/>
    <s v=" La candelaria camina hacia la prevencion de violencias, autonomia y cuidado con enfoque de igualdad para las mujeres y familias"/>
    <s v="Vincular 1580 personas en procesos para la prevención de violencias en el contexto familiar y/o violencia sexual   "/>
    <s v="PREVENCIÓN"/>
    <n v="1580"/>
    <s v="Suma"/>
    <n v="395"/>
    <n v="0"/>
    <n v="0"/>
    <n v="0"/>
    <n v="395"/>
    <n v="1185"/>
    <n v="310000000"/>
    <n v="269"/>
    <n v="277"/>
    <n v="285"/>
    <m/>
  </r>
  <r>
    <n v="17"/>
    <x v="12"/>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441"/>
    <s v=" La candelaria camina hacia la prevencion de violencias, autonomia y cuidado con enfoque de igualdad para las mujeres y familias"/>
    <s v="Vincular 1040 mujeres cuidadoras a estrategias de cuidado."/>
    <s v="ESTRATEGIAS DE CUIDADO"/>
    <n v="1040"/>
    <s v="Suma"/>
    <n v="260"/>
    <n v="0"/>
    <n v="0"/>
    <n v="0"/>
    <n v="260"/>
    <n v="780"/>
    <n v="416000000"/>
    <n v="361"/>
    <n v="372"/>
    <n v="382"/>
    <m/>
  </r>
  <r>
    <n v="17"/>
    <x v="12"/>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441"/>
    <s v=" La candelaria camina hacia la prevencion de violencias, autonomia y cuidado con enfoque de igualdad para las mujeres y familias"/>
    <s v="Vincular 1040 mujeres para el ejercicio de derechos y el fortalecimiento de su autonomía económica"/>
    <s v="FORTALECIMIENTO DE CAPACIDADES"/>
    <n v="1040"/>
    <s v="Suma"/>
    <n v="260"/>
    <n v="0"/>
    <n v="0"/>
    <n v="0"/>
    <n v="260"/>
    <n v="780"/>
    <n v="429000000"/>
    <n v="372"/>
    <n v="383"/>
    <n v="394"/>
    <m/>
  </r>
  <r>
    <n v="17"/>
    <x v="12"/>
    <s v="MUJERES/INTEGRACIÓN SOCIAL"/>
    <n v="29"/>
    <s v="Numero de casas de igualdad dotadas"/>
    <s v="Cuidado de la vida"/>
    <s v="Dotación de Casas de igualdad"/>
    <s v="Gestión Pública Local"/>
    <m/>
    <s v="Objetivo 2. Bogotá Confía en su Bien - Estar"/>
    <s v="Programa 12. Bogotá cuida a su gente"/>
    <n v="12"/>
    <n v="2441"/>
    <s v=" La candelaria camina hacia la prevencion de violencias, autonomia y cuidado con enfoque de igualdad para las mujeres y familias"/>
    <s v="Dotar 1 casa de igualdad"/>
    <s v="DOTACIÓN"/>
    <n v="1"/>
    <s v="Suma"/>
    <n v="0"/>
    <n v="0"/>
    <n v="0"/>
    <n v="0"/>
    <n v="0"/>
    <n v="1"/>
    <n v="0"/>
    <n v="365"/>
    <n v="0"/>
    <n v="0"/>
    <m/>
  </r>
  <r>
    <n v="17"/>
    <x v="12"/>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428"/>
    <s v="La Candelaria,  un territorio de memoria, paz y reconciliación"/>
    <s v="Realizar 8 procesos pedagógicos, artísticos, culturales, formativos o para el fortalecimiento de iniciativas ciudadanas para la apropiación social de la memoria, verdad, reparación integral a víctimas, paz y reconciliación.."/>
    <s v="INICIATIVAS"/>
    <n v="8"/>
    <s v="Suma"/>
    <n v="2"/>
    <n v="0"/>
    <n v="0"/>
    <n v="0"/>
    <n v="2"/>
    <n v="6"/>
    <n v="194000000"/>
    <n v="168"/>
    <n v="173"/>
    <n v="178"/>
    <m/>
  </r>
  <r>
    <n v="17"/>
    <x v="12"/>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428"/>
    <s v="La Candelaria,  un territorio de memoria, paz y reconciliación"/>
    <s v="Realizar 4 acciones de construcción de paz que contribuyan al tejido social, la integración local, la sostenibilidad económica y/o desarrollo territorial para la reconciliación."/>
    <s v="ACCIONES DE CONSTRUCCIÓN DE PAZ"/>
    <n v="4"/>
    <s v="Suma"/>
    <n v="1"/>
    <n v="0"/>
    <n v="0"/>
    <n v="0"/>
    <n v="1"/>
    <n v="3"/>
    <n v="59000000"/>
    <n v="52"/>
    <n v="53"/>
    <n v="55"/>
    <m/>
  </r>
  <r>
    <n v="17"/>
    <x v="12"/>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428"/>
    <s v="La Candelaria,  un territorio de memoria, paz y reconciliación"/>
    <s v="Realizar 4 procesos de fortalecimiento de habilidades y capacidades de la población víctima del conflicto armado o excombatientes para promover su participación en los diferentes escenarios."/>
    <s v="FORTALECIMIENTO DE CAPACIDADES"/>
    <n v="4"/>
    <s v="Suma"/>
    <n v="1"/>
    <n v="0"/>
    <n v="0"/>
    <n v="0"/>
    <n v="1"/>
    <n v="3"/>
    <n v="59000000"/>
    <n v="52"/>
    <n v="53"/>
    <n v="55"/>
    <m/>
  </r>
  <r>
    <n v="17"/>
    <x v="12"/>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54"/>
    <s v="La Candelaria Camina Hacia la Promoción del Deporte y la Recreación"/>
    <s v="Otorgar 100 estímulos de apoyo al sector artístico y cultural."/>
    <s v="ESTÍMULOS"/>
    <n v="100"/>
    <s v="Suma"/>
    <n v="25"/>
    <n v="0"/>
    <n v="0"/>
    <n v="0"/>
    <n v="25"/>
    <n v="75"/>
    <n v="1312000000"/>
    <n v="1138"/>
    <n v="1171"/>
    <n v="1204"/>
    <m/>
  </r>
  <r>
    <n v="17"/>
    <x v="12"/>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54"/>
    <s v="La Candelaria Camina Hacia la Promoción del Deporte y la Recreación"/>
    <s v="Realizar 12 eventos de promoción, circulación y apropiación de actividades artísticas, culturales y patrimoniales."/>
    <s v="EVENTOS"/>
    <n v="12"/>
    <s v="Suma"/>
    <n v="4"/>
    <n v="0"/>
    <n v="0"/>
    <n v="0"/>
    <n v="4"/>
    <n v="8"/>
    <n v="683000000"/>
    <n v="592"/>
    <n v="609"/>
    <n v="627"/>
    <m/>
  </r>
  <r>
    <n v="17"/>
    <x v="12"/>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54"/>
    <s v="La Candelaria Camina Hacia la Promoción del Deporte y la Recreación"/>
    <s v="Capacitar 150 personas en los campos artísticos, interculturales, culturales y/o patrimoniales."/>
    <s v="CAPACITACIÓN"/>
    <n v="150"/>
    <s v="Suma"/>
    <n v="35"/>
    <n v="0"/>
    <n v="0"/>
    <n v="0"/>
    <n v="35"/>
    <n v="115"/>
    <n v="103000000"/>
    <n v="90"/>
    <n v="92"/>
    <n v="95"/>
    <m/>
  </r>
  <r>
    <n v="17"/>
    <x v="12"/>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54"/>
    <s v="La Candelaria Camina Hacia la Promoción del Deporte y la Recreación"/>
    <s v="Beneficiar 20 organizaciones artísticas, culturales y patrimoniales con elementos entregados."/>
    <s v="ENTREGA DE ELEMENTOS"/>
    <n v="20"/>
    <s v="Suma"/>
    <n v="5"/>
    <n v="0"/>
    <n v="0"/>
    <n v="0"/>
    <n v="5"/>
    <n v="15"/>
    <n v="113000000"/>
    <n v="98"/>
    <n v="101"/>
    <n v="103"/>
    <m/>
  </r>
  <r>
    <n v="17"/>
    <x v="12"/>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637"/>
    <s v="Con Cultura Redescubrimos el Corazón de Bogotá"/>
    <s v="Beneficiar 16 colectivos u organizaciones recreo deportivas  inscritas en el Banco que implementan iniciativas de carácter barrial con apoyos economicos"/>
    <s v="BANCO DE INICIATIVAS"/>
    <n v="16"/>
    <s v="Suma"/>
    <n v="4"/>
    <n v="0"/>
    <n v="0"/>
    <n v="0"/>
    <n v="4"/>
    <n v="12"/>
    <n v="69000000"/>
    <n v="60"/>
    <n v="61"/>
    <n v="63"/>
    <m/>
  </r>
  <r>
    <n v="17"/>
    <x v="12"/>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637"/>
    <s v="Con Cultura Redescubrimos el Corazón de Bogotá"/>
    <s v="Beneficiar  4000 personas en actividades recreo-deportivas comunitarias."/>
    <s v="ACTIVIDADES RECREODEPORTIVAS"/>
    <n v="4000"/>
    <s v="Suma"/>
    <n v="1000"/>
    <n v="0"/>
    <n v="0"/>
    <n v="0"/>
    <n v="1000"/>
    <n v="3000"/>
    <n v="132000000"/>
    <n v="114"/>
    <n v="17"/>
    <n v="121"/>
    <m/>
  </r>
  <r>
    <n v="17"/>
    <x v="12"/>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637"/>
    <s v="Con Cultura Redescubrimos el Corazón de Bogotá"/>
    <s v="Capacitar 400 personas en los campos deportivos o recreativos "/>
    <s v="CAPACITACIÓN"/>
    <n v="400"/>
    <s v="Suma"/>
    <n v="100"/>
    <n v="0"/>
    <n v="0"/>
    <n v="0"/>
    <n v="100"/>
    <n v="300"/>
    <n v="617000000"/>
    <n v="535"/>
    <n v="550"/>
    <n v="566"/>
    <m/>
  </r>
  <r>
    <n v="17"/>
    <x v="12"/>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403"/>
    <s v="Por un cuidado responsable de los animales de La Candelaria"/>
    <s v="Vincular 550 personas en acciones educativas en temas de protección y bienestar animal"/>
    <s v="ACCIONES PEDAGÓGICAS"/>
    <n v="550"/>
    <s v="Suma"/>
    <n v="140"/>
    <n v="0"/>
    <n v="0"/>
    <n v="0"/>
    <n v="140"/>
    <n v="410"/>
    <n v="128000000"/>
    <n v="111"/>
    <n v="115"/>
    <n v="118"/>
    <m/>
  </r>
  <r>
    <n v="17"/>
    <x v="12"/>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403"/>
    <s v="Por un cuidado responsable de los animales de La Candelaria"/>
    <s v="Atender 1600 animales en los programas de brigadas médicas, urgencias veterinarias y adopciones"/>
    <s v="BIENESTAR ANIMAL"/>
    <n v="1600"/>
    <s v="Suma"/>
    <n v="400"/>
    <n v="0"/>
    <n v="0"/>
    <n v="0"/>
    <n v="400"/>
    <n v="1200"/>
    <n v="225000000"/>
    <n v="195"/>
    <n v="201"/>
    <n v="207"/>
    <m/>
  </r>
  <r>
    <n v="17"/>
    <x v="12"/>
    <s v="AMBIENTE"/>
    <n v="45"/>
    <s v="Número de animales esterilizados"/>
    <s v="Cuidado de la vida"/>
    <s v="Protección y bienestar animal"/>
    <s v="Presupuestos Participativos"/>
    <m/>
    <s v="Objetivo 2. Bogotá Confía en su Bien - Estar"/>
    <s v="Programa 15. Bogotá protege todas las formas de vida"/>
    <n v="16"/>
    <n v="2403"/>
    <s v="Por un cuidado responsable de los animales de La Candelaria"/>
    <s v="Esterilizar 1600 perros y gatos incluyendo los que está en condición de vulnerabilidad"/>
    <s v="ESTERILIZACIÓN"/>
    <n v="1600"/>
    <s v="Suma"/>
    <n v="400"/>
    <n v="0"/>
    <n v="0"/>
    <n v="0"/>
    <n v="400"/>
    <n v="1200"/>
    <n v="110000000"/>
    <n v="95"/>
    <n v="98"/>
    <n v="101"/>
    <m/>
  </r>
  <r>
    <n v="17"/>
    <x v="12"/>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619"/>
    <s v="La Candelaria con educación para la vida"/>
    <s v="Dotar 3 sedes educativas urbanas y rurales con recursos pedagógicos y/o tecnológicos (Localidad de la Candelaria)"/>
    <s v="DOTACIÓN"/>
    <n v="3"/>
    <s v="Suma"/>
    <n v="3"/>
    <n v="0"/>
    <n v="0"/>
    <n v="0"/>
    <n v="3"/>
    <n v="0"/>
    <n v="579000000"/>
    <n v="573"/>
    <n v="573"/>
    <n v="0"/>
    <m/>
  </r>
  <r>
    <n v="17"/>
    <x v="12"/>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19"/>
    <s v="La Candelaria con educación para la vida"/>
    <s v="Beneficiar 77 estudiantes con apoyo de sostenimiento para la permanencia en la educación posmedia (niveles de formación técnico profesional, tecnólogo, profesional universitario y educación para el trabajo y desarrollo humano)."/>
    <s v="SOSTENIMIENTO"/>
    <n v="77"/>
    <s v="Suma"/>
    <n v="20"/>
    <n v="0"/>
    <n v="0"/>
    <n v="0"/>
    <n v="20"/>
    <n v="57"/>
    <n v="398000000"/>
    <n v="346"/>
    <n v="346"/>
    <n v="364"/>
    <m/>
  </r>
  <r>
    <n v="17"/>
    <x v="12"/>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19"/>
    <s v="La Candelaria con educación para la vida"/>
    <s v="Beneficiar 77 estudiantes en programas de educación posmedia (niveles de formación técnico profesional, tecnólogo, profesional universitario y educación para el trabajo y desarrollo humano)."/>
    <s v="APOYO EDUCACIÓN POSMEDIA"/>
    <n v="77"/>
    <s v="Suma"/>
    <n v="20"/>
    <n v="0"/>
    <n v="0"/>
    <n v="0"/>
    <n v="20"/>
    <n v="57"/>
    <n v="1938000000"/>
    <n v="1683"/>
    <n v="1683"/>
    <n v="1772"/>
    <m/>
  </r>
  <r>
    <n v="17"/>
    <x v="12"/>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423"/>
    <s v="La Candelaria Camina hacía un fortalecimiento empresarial y fomento al empleo equitativo e incluyente"/>
    <s v="Realizar 16 acciones para fortalecer las capacidades y/o habilidades, técnicas y blandas de las personas de la localidad, con el fin de mejorar el acceso a oportunidades de empleo."/>
    <s v="FORTALECIMIENTO DE CAPACIDADES"/>
    <n v="16"/>
    <s v="Suma"/>
    <n v="4"/>
    <n v="0"/>
    <n v="0"/>
    <n v="0"/>
    <n v="4"/>
    <n v="12"/>
    <n v="463000000"/>
    <n v="402"/>
    <n v="413"/>
    <n v="425"/>
    <m/>
  </r>
  <r>
    <n v="17"/>
    <x v="12"/>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423"/>
    <s v="La Candelaria Camina hacía un fortalecimiento empresarial y fomento al empleo equitativo e incluyente"/>
    <s v="Apoyar 25 Mipymes y/o emprendimientos orientados al fortalecimiento de las capacidades locales para la gestión y el desarrollo turístico "/>
    <s v="DESARROLLO TURÍSTICO"/>
    <n v="25"/>
    <s v="Suma"/>
    <n v="7"/>
    <n v="0"/>
    <n v="0"/>
    <n v="0"/>
    <n v="7"/>
    <n v="18"/>
    <n v="373000000"/>
    <n v="323"/>
    <n v="332"/>
    <n v="342"/>
    <m/>
  </r>
  <r>
    <n v="17"/>
    <x v="12"/>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653"/>
    <s v="La Candelaria Camina Hacia el Fortalecimiento de los Proyectos Culturales y Creativos"/>
    <s v="Financiar 28 proyectos del sector cultural y creativo."/>
    <s v="SOSTENIBILIDAD"/>
    <n v="28"/>
    <s v="Suma"/>
    <n v="7"/>
    <n v="0"/>
    <n v="0"/>
    <n v="0"/>
    <n v="7"/>
    <n v="21"/>
    <n v="310000000"/>
    <n v="269"/>
    <n v="277"/>
    <n v="285"/>
    <m/>
  </r>
  <r>
    <n v="17"/>
    <x v="12"/>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410"/>
    <s v="La Candelaria Camina hacía un fortalecimiento del tejido empresarial"/>
    <s v="Apoyar 200 Mipymes, emprendimientos y/o actores de la economía informal para el fortalecimiento del tejido empresarial local."/>
    <s v="TEJIDO EMPRESARIAL LOCAL"/>
    <n v="200"/>
    <s v="Suma"/>
    <n v="50"/>
    <n v="0"/>
    <n v="0"/>
    <n v="0"/>
    <n v="50"/>
    <n v="150"/>
    <n v="310000000"/>
    <n v="269"/>
    <n v="277"/>
    <n v="285"/>
    <m/>
  </r>
  <r>
    <n v="17"/>
    <x v="12"/>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558"/>
    <s v="Parques: recreación y cultura para La Candelaria"/>
    <s v="Intervenir 1 Parque de la red de proximidad con acciones de mejoramiento, mantenimiento y/o dotación. "/>
    <s v="INTERVENCIÓN"/>
    <n v="1"/>
    <s v="Suma"/>
    <n v="1"/>
    <n v="0"/>
    <n v="0"/>
    <n v="0"/>
    <n v="1"/>
    <n v="0"/>
    <n v="517000000"/>
    <n v="448"/>
    <n v="461"/>
    <n v="474"/>
    <m/>
  </r>
  <r>
    <n v="17"/>
    <x v="12"/>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89"/>
    <s v="La Candelaria camina entre espacios verdes y procesos de gestión ambiental"/>
    <s v="Implementar 3 procesos comunitarios de educación ambiental que promueven la conservación de la biodiversidad y el agua + 100 mm de árboles"/>
    <s v="EDUCACIÓN AMBIENTAL"/>
    <n v="3"/>
    <s v="Suma"/>
    <n v="1"/>
    <n v="0"/>
    <n v="0"/>
    <n v="0"/>
    <n v="1"/>
    <n v="2"/>
    <n v="157000000"/>
    <n v="136"/>
    <n v="140"/>
    <n v="144"/>
    <m/>
  </r>
  <r>
    <n v="17"/>
    <x v="12"/>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89"/>
    <s v="La Candelaria camina entre espacios verdes y procesos de gestión ambiental"/>
    <s v="Implementar 21 huertas urbanas "/>
    <s v="HUERTAS URBANAS"/>
    <n v="21"/>
    <s v="Suma"/>
    <n v="6"/>
    <n v="0"/>
    <n v="0"/>
    <n v="0"/>
    <n v="6"/>
    <n v="15"/>
    <n v="47000000"/>
    <n v="41"/>
    <n v="42"/>
    <n v="43"/>
    <m/>
  </r>
  <r>
    <n v="17"/>
    <x v="12"/>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89"/>
    <s v="La Candelaria camina entre espacios verdes y procesos de gestión ambiental"/>
    <s v="Mantener 100 m2 de jardinería "/>
    <s v="JARDINERÍA"/>
    <n v="100"/>
    <s v="Suma"/>
    <n v="25"/>
    <n v="0"/>
    <n v="0"/>
    <n v="0"/>
    <n v="25"/>
    <n v="75"/>
    <n v="119000000"/>
    <n v="103"/>
    <n v="106"/>
    <n v="109"/>
    <m/>
  </r>
  <r>
    <n v="17"/>
    <x v="12"/>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89"/>
    <s v="La Candelaria camina entre espacios verdes y procesos de gestión ambiental"/>
    <s v="Mantener 100 árboles en zona urbana - 100 mm"/>
    <s v="ARBOLADO"/>
    <n v="100"/>
    <s v="Suma"/>
    <n v="25"/>
    <n v="0"/>
    <n v="0"/>
    <n v="0"/>
    <n v="25"/>
    <n v="75"/>
    <n v="75000000"/>
    <n v="65"/>
    <n v="67"/>
    <n v="69"/>
    <m/>
  </r>
  <r>
    <n v="17"/>
    <x v="12"/>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389"/>
    <s v="La Candelaria camina entre espacios verdes y procesos de gestión ambiental"/>
    <s v="Capacitar 5000 personas en separación en la fuente y reciclaje."/>
    <s v="SEPARACIÓN EN LA FUENTE"/>
    <n v="5000"/>
    <s v="Suma"/>
    <n v="1250"/>
    <n v="0"/>
    <n v="0"/>
    <n v="0"/>
    <n v="1250"/>
    <n v="3750"/>
    <n v="385000000"/>
    <n v="334"/>
    <n v="344"/>
    <n v="354"/>
    <m/>
  </r>
  <r>
    <n v="17"/>
    <x v="12"/>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777"/>
    <s v="La Candelaria camina hacia la construcción y la conservación de la malla  vial"/>
    <s v="Intervenir 7 Kilómetros-carril de malla vial urbana (local y/o intermedia) con acciones de construcción y/o conservación"/>
    <s v="INTERVENCIÓN MALLA VIAL LOCAL"/>
    <n v="7"/>
    <s v="Suma"/>
    <n v="2"/>
    <n v="0"/>
    <n v="0"/>
    <n v="0"/>
    <n v="2"/>
    <n v="5"/>
    <n v="4371000000"/>
    <n v="3790"/>
    <n v="3900"/>
    <n v="4013"/>
    <m/>
  </r>
  <r>
    <n v="17"/>
    <x v="12"/>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437"/>
    <s v="La Candelaria brinda respuesta a emergencias y desastres"/>
    <s v="Realizar 15 acciones efectivas para el fortalecimiento de las capacidades locales para la respuesta a emergencias y desastres."/>
    <s v="GESTIÓN DEL RIESGO"/>
    <n v="15"/>
    <s v="Suma"/>
    <n v="4"/>
    <n v="0"/>
    <n v="0"/>
    <n v="0"/>
    <n v="4"/>
    <n v="11"/>
    <n v="595000000"/>
    <n v="496"/>
    <n v="620"/>
    <n v="248"/>
    <m/>
  </r>
  <r>
    <n v="17"/>
    <x v="12"/>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83"/>
    <s v="La Candelaria camina de la mano de sus niños y jóvenes"/>
    <s v="Dotar y/o acondicionar 1 unidad operativa orientada a la atención de la primera infancia (Jardines Infantiles, Casas de Pensamiento Intercultural, Modalidad Espacios Rurales, Crecemos en la Ruralidad, Creciendo Juntos, Centros Amar, Centros Forjar)"/>
    <s v="DOTACIÓN"/>
    <n v="1"/>
    <s v="Suma"/>
    <n v="1"/>
    <n v="0"/>
    <n v="0"/>
    <n v="0"/>
    <n v="1"/>
    <n v="0"/>
    <n v="97000000"/>
    <n v="84"/>
    <n v="87"/>
    <n v="89"/>
    <m/>
  </r>
  <r>
    <n v="17"/>
    <x v="12"/>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83"/>
    <s v="La Candelaria camina de la mano de sus niños y jóvenes"/>
    <s v="Dotar y/o acondicionar 1 unidad operativa orientada a la atención de jóvenes (casas de la juventud, centros forjar)"/>
    <s v="DOTACIÓN"/>
    <n v="1"/>
    <s v="Suma"/>
    <n v="1"/>
    <n v="0"/>
    <n v="0"/>
    <n v="0"/>
    <n v="1"/>
    <n v="0"/>
    <n v="100000000"/>
    <n v="87"/>
    <n v="89"/>
    <n v="92"/>
    <m/>
  </r>
  <r>
    <n v="17"/>
    <x v="12"/>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632"/>
    <s v="La Candelaria camina segura con un gobierno confiable"/>
    <s v="Intervenir 1 sede administrativa local "/>
    <s v="INTERVENCIÓN"/>
    <n v="1"/>
    <s v="Suma"/>
    <n v="1"/>
    <n v="0"/>
    <n v="0"/>
    <n v="0"/>
    <n v="1"/>
    <n v="0"/>
    <n v="445000000"/>
    <n v="0"/>
    <n v="0"/>
    <n v="0"/>
    <m/>
  </r>
  <r>
    <n v="17"/>
    <x v="12"/>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632"/>
    <s v="La Candelaria camina segura con un gobierno confiable"/>
    <s v="Realizar 4 estrategias de fortalecimiento institucional (una por vigencia)."/>
    <s v="FORTALECIMIENTO INSTITUCIONAL"/>
    <n v="4"/>
    <s v="Suma"/>
    <n v="1"/>
    <n v="0"/>
    <n v="0"/>
    <n v="0"/>
    <n v="1"/>
    <n v="3"/>
    <n v="3306984000"/>
    <n v="2910"/>
    <n v="2910"/>
    <n v="2910"/>
    <m/>
  </r>
  <r>
    <n v="17"/>
    <x v="12"/>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632"/>
    <s v="La Candelaria camina segura con un gobierno confiable"/>
    <s v="Realizar 4 estrategias de inspección, vigilancia y control (una por vigencia)."/>
    <s v="IVC"/>
    <n v="4"/>
    <s v="Suma"/>
    <n v="1"/>
    <n v="0"/>
    <n v="0"/>
    <n v="0"/>
    <n v="1"/>
    <n v="3"/>
    <n v="946000000"/>
    <n v="1107"/>
    <n v="1107"/>
    <n v="1107"/>
    <m/>
  </r>
  <r>
    <n v="17"/>
    <x v="12"/>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420"/>
    <s v="La Candelaria conectada desde el corazón de la ciudad"/>
    <s v="Operativizar 3 Centros de Acceso Comunitario en zonas rurales y/o apartadas y/o urbanas."/>
    <s v="CONECTIVIDAD"/>
    <n v="3"/>
    <s v="Suma"/>
    <n v="1"/>
    <n v="0"/>
    <n v="0"/>
    <n v="0"/>
    <n v="1"/>
    <n v="2"/>
    <n v="232000000"/>
    <n v="201"/>
    <n v="207"/>
    <n v="213"/>
    <m/>
  </r>
  <r>
    <n v="17"/>
    <x v="12"/>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420"/>
    <s v="La Candelaria conectada desde el corazón de la ciudad"/>
    <s v="Operativizar 3 Centros de Acceso Comunitario en zonas rurales y/o apartadas y/o urbanas, con énfasis en procesos de formación y desarrollo de competencias digitales."/>
    <s v="FORTALECIMIENTO DE CAPACIDADES"/>
    <n v="3"/>
    <s v="Suma"/>
    <n v="1"/>
    <n v="0"/>
    <n v="0"/>
    <n v="0"/>
    <n v="1"/>
    <n v="2"/>
    <n v="232000000"/>
    <n v="201"/>
    <n v="207"/>
    <n v="213"/>
    <m/>
  </r>
  <r>
    <n v="17"/>
    <x v="12"/>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792"/>
    <s v="Redescubriendo La Candelaria con participación incidente y democrática"/>
    <s v="Fortalecer 40 Organizaciones sociales e Instancias de participación ciudadana."/>
    <s v="FORTALECIMIENTO DE ORGANIZACIONES"/>
    <n v="40"/>
    <s v="Suma"/>
    <n v="10"/>
    <n v="0"/>
    <n v="0"/>
    <n v="0"/>
    <n v="10"/>
    <n v="30"/>
    <n v="385000000"/>
    <n v="334"/>
    <n v="354"/>
    <n v="354"/>
    <m/>
  </r>
  <r>
    <n v="17"/>
    <x v="12"/>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792"/>
    <s v="Redescubriendo La Candelaria con participación incidente y democrática"/>
    <s v="Capacitar 400 personas a través de procesos de formación para la participación de manera virtual y presencial."/>
    <s v="CAPACITACIÓN"/>
    <n v="400"/>
    <s v="Suma"/>
    <n v="100"/>
    <n v="0"/>
    <n v="0"/>
    <n v="0"/>
    <n v="100"/>
    <n v="300"/>
    <n v="204000000"/>
    <n v="176"/>
    <n v="182"/>
    <n v="187"/>
    <m/>
  </r>
  <r>
    <n v="17"/>
    <x v="12"/>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792"/>
    <s v="Redescubriendo La Candelaria con participación incidente y democrática"/>
    <s v="Fortalecer 25 organizaciones comunales (JAC y Propiedad Horizontal)."/>
    <s v="FORTALECIMIENTO COMUNAL"/>
    <n v="25"/>
    <s v="Suma"/>
    <n v="8"/>
    <n v="0"/>
    <n v="0"/>
    <n v="0"/>
    <n v="8"/>
    <n v="17"/>
    <n v="266000000"/>
    <n v="163"/>
    <n v="163"/>
    <n v="163"/>
    <m/>
  </r>
  <r>
    <n v="17"/>
    <x v="12"/>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792"/>
    <s v="Redescubriendo La Candelaria con participación incidente y democrática"/>
    <s v="Rehabilitar  4 salones comunales y/o casas de participación."/>
    <s v="REHABILITACIÓN"/>
    <n v="4"/>
    <s v="Suma"/>
    <n v="4"/>
    <n v="0"/>
    <n v="0"/>
    <n v="0"/>
    <n v="4"/>
    <n v="0"/>
    <n v="326000000"/>
    <n v="282"/>
    <n v="291"/>
    <n v="299"/>
    <m/>
  </r>
  <r>
    <n v="17"/>
    <x v="12"/>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792"/>
    <s v="Redescubriendo La Candelaria con participación incidente y democrática"/>
    <s v="Fortalecer 20 medios comunitarios y alternativos."/>
    <s v="MEDIOS COMUNITARIOS"/>
    <n v="20"/>
    <s v="Suma"/>
    <n v="20"/>
    <n v="0"/>
    <n v="0"/>
    <n v="0"/>
    <n v="20"/>
    <n v="0"/>
    <n v="291000000"/>
    <n v="253"/>
    <n v="260"/>
    <n v="267"/>
    <m/>
  </r>
  <r>
    <n v="17"/>
    <x v="12"/>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640"/>
    <s v="La Candelaria mejor equipada para la cultura"/>
    <s v="Intervenir 4 equipamientos culturales con acciones de construcción, adecuación y/o dotación"/>
    <s v="INTERVENCIÓN"/>
    <n v="4"/>
    <s v="Suma"/>
    <n v="1"/>
    <n v="0"/>
    <n v="0"/>
    <n v="0"/>
    <n v="1"/>
    <n v="3"/>
    <n v="185000000"/>
    <n v="160"/>
    <n v="165"/>
    <n v="170"/>
    <m/>
  </r>
  <r>
    <n v="17"/>
    <x v="12"/>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89"/>
    <s v="La Candelaria reconoce a sus comunidades étnicas"/>
    <s v="Concertar e implementar una  (1) iniciativa de inversión local con los pueblos indígenas (aplica en todas las localidades con autoridades indígenas)"/>
    <s v="INICIATIVAS PUEBLO INDÍGENA"/>
    <n v="1"/>
    <s v="Suma"/>
    <n v="1"/>
    <n v="0"/>
    <n v="0"/>
    <n v="0"/>
    <n v="1"/>
    <n v="0"/>
    <n v="172000000"/>
    <n v="125"/>
    <n v="125"/>
    <n v="125"/>
    <m/>
  </r>
  <r>
    <n v="17"/>
    <x v="12"/>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89"/>
    <s v="La Candelaria reconoce a sus comunidades étnicas"/>
    <s v="Concertar e implementar una (1) iniciativa de inversión local con las comunidades negras, afrocolombianas y palenqueras (aplica en todas las localidades con autoridades NAP)"/>
    <s v="INICIATIVAS COMUNIDADES NEGRAS, AFROCOLOMBIANAS, PALENQUERAS"/>
    <n v="1"/>
    <s v="Suma"/>
    <n v="1"/>
    <n v="0"/>
    <n v="0"/>
    <n v="0"/>
    <n v="1"/>
    <n v="0"/>
    <n v="172000000"/>
    <n v="125"/>
    <n v="125"/>
    <n v="125"/>
    <m/>
  </r>
  <r>
    <n v="7"/>
    <x v="13"/>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65"/>
    <s v="Bosa: Una comunidad cohesionada que construye seguridad ciudadana."/>
    <s v="Fortalecer 200 organizaciones comunitarias a través de capacidades para promover acciones de corresponsabilidad en la gestión de la seguridad y la convivencia  "/>
    <s v="FORTALECIMIENTO DE CAPACIDADES"/>
    <n v="200"/>
    <s v="Suma"/>
    <n v="50"/>
    <n v="0"/>
    <n v="0"/>
    <n v="0"/>
    <n v="50"/>
    <n v="150"/>
    <n v="1250461000"/>
    <n v="1240.6738069999999"/>
    <n v="1298.7981453299999"/>
    <n v="1403.7616426899999"/>
    <m/>
  </r>
  <r>
    <n v="7"/>
    <x v="13"/>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65"/>
    <s v="Bosa: Una comunidad cohesionada que construye seguridad ciudadana."/>
    <s v="Implementar 8 acciones formativas diferenciales para la promoción de la convivencia ciudadana "/>
    <s v="FORMACIÓN"/>
    <n v="8"/>
    <s v="Suma"/>
    <n v="2"/>
    <n v="0"/>
    <n v="0"/>
    <n v="0"/>
    <n v="2"/>
    <n v="6"/>
    <n v="407444000"/>
    <n v="366.82637299999999"/>
    <n v="377.52305799999999"/>
    <n v="388.53384699999998"/>
    <m/>
  </r>
  <r>
    <n v="7"/>
    <x v="13"/>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65"/>
    <s v="Bosa: Una comunidad cohesionada que construye seguridad ciudadana."/>
    <s v="Implementar 8 iniciativas de convivencia con participación de la ciudadanía. "/>
    <s v="INICIATIVAS"/>
    <n v="8"/>
    <s v="Suma"/>
    <n v="2"/>
    <n v="0"/>
    <n v="0"/>
    <n v="0"/>
    <n v="2"/>
    <n v="6"/>
    <n v="407444000"/>
    <n v="366.82637299999999"/>
    <n v="377.52305799999999"/>
    <n v="388.53384699999998"/>
    <m/>
  </r>
  <r>
    <n v="7"/>
    <x v="13"/>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831"/>
    <s v="Bosa emancipadora: un territorio garante de los derechos de las mujeres"/>
    <s v="Vincular 10.000 personas en acciones para la prevención del feminicidio y la violencia contra la mujer. "/>
    <s v="PREVENCIÓN"/>
    <n v="10000"/>
    <s v="Suma"/>
    <n v="2500"/>
    <n v="0"/>
    <n v="0"/>
    <n v="0"/>
    <n v="2500"/>
    <n v="7500"/>
    <n v="1845478000"/>
    <n v="1676.082551"/>
    <n v="2739.537284"/>
    <n v="2804.8553379999998"/>
    <m/>
  </r>
  <r>
    <n v="7"/>
    <x v="13"/>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856"/>
    <s v="Eficiencia logistica y tecnologica para que Bosa camine segura"/>
    <s v="Suministrar 8 dotaciones a organismos de seguridad. "/>
    <s v="DOTACIÓN"/>
    <n v="8"/>
    <s v="Suma"/>
    <n v="2"/>
    <n v="0"/>
    <n v="0"/>
    <n v="0"/>
    <n v="2"/>
    <n v="6"/>
    <n v="1120479000"/>
    <n v="1008.779991"/>
    <n v="1038.1960919999999"/>
    <n v="1068.475895"/>
    <m/>
  </r>
  <r>
    <n v="7"/>
    <x v="13"/>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856"/>
    <s v="Eficiencia logistica y tecnologica para que Bosa camine segura"/>
    <s v="Intervenir 2 equipamientos de seguridad y acceso a la justicia con acciones de fortalecimiento, operación, adecuación y/o dotación "/>
    <s v="INTERVENCIÓN"/>
    <n v="2"/>
    <s v="Suma"/>
    <n v="1"/>
    <n v="0"/>
    <n v="0"/>
    <n v="0"/>
    <n v="1"/>
    <n v="1"/>
    <n v="191504000"/>
    <n v="172.41347099999999"/>
    <n v="177.44106099999999"/>
    <n v="182.61628400000001"/>
    <m/>
  </r>
  <r>
    <n v="7"/>
    <x v="13"/>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Fortalecer 4 programas de abordaje de conflictividad escolar para la convivencia con enfoque restaurativo "/>
    <s v="CONFLICTIVIDAD ESCOLAR"/>
    <n v="4"/>
    <s v="Suma"/>
    <n v="1"/>
    <n v="0"/>
    <n v="0"/>
    <n v="0"/>
    <n v="1"/>
    <n v="3"/>
    <n v="240103000"/>
    <n v="216.16714099999999"/>
    <n v="222.47059100000001"/>
    <n v="228.95913999999999"/>
    <m/>
  </r>
  <r>
    <n v="7"/>
    <x v="13"/>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Fortalecer 15.000 actores comunitarios con herramientas y capacidades para la implementación de un enfoque restaurativo para la justicia y la convivencia. "/>
    <s v="FORTALECIMIENTO DE CAPACIDADES"/>
    <n v="15000"/>
    <s v="Suma"/>
    <n v="3750"/>
    <n v="0"/>
    <n v="0"/>
    <n v="0"/>
    <n v="3750"/>
    <n v="11250"/>
    <n v="384164000"/>
    <n v="345.86742500000003"/>
    <n v="355.952946"/>
    <n v="366.33462300000002"/>
    <m/>
  </r>
  <r>
    <n v="7"/>
    <x v="13"/>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Implementar 4 proyectos de justicia local para la resolución efectiva de conflictividades de manera integral en el sistema de justicia "/>
    <s v="RESOLUCIÓN DE CONFLICTIVIDADES"/>
    <n v="4"/>
    <s v="Suma"/>
    <n v="1"/>
    <n v="0"/>
    <n v="0"/>
    <n v="0"/>
    <n v="1"/>
    <n v="3"/>
    <n v="160068000"/>
    <n v="144.11142699999999"/>
    <n v="148.313727"/>
    <n v="152.63942599999999"/>
    <m/>
  </r>
  <r>
    <n v="7"/>
    <x v="13"/>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Beneficiar 20.000 ciudadanos con habilidades y capacidades para gestionar la convivencia constructivamente "/>
    <s v="GESTIÓN DE LA CONVIVENCIA"/>
    <n v="20000"/>
    <s v="Suma"/>
    <n v="5000"/>
    <n v="0"/>
    <n v="0"/>
    <n v="0"/>
    <n v="5000"/>
    <n v="15000"/>
    <n v="432185000"/>
    <n v="389.10085400000003"/>
    <n v="400.44706400000001"/>
    <n v="412.12645099999997"/>
    <m/>
  </r>
  <r>
    <n v="7"/>
    <x v="13"/>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Implementar 4 proyectos comunitarios en la localidad, para la apropiación del Código Nacional de Seguridad y Convivencia Ciudadana "/>
    <s v="CÓDIGO NACIONAL DE SEGURIDAD Y CONVIVENCIA"/>
    <n v="4"/>
    <s v="Suma"/>
    <n v="1"/>
    <n v="0"/>
    <n v="0"/>
    <n v="0"/>
    <n v="1"/>
    <n v="3"/>
    <n v="128055000"/>
    <n v="115.289142"/>
    <n v="118.650982"/>
    <n v="122.111541"/>
    <m/>
  </r>
  <r>
    <n v="7"/>
    <x v="13"/>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Implementar 8 acciones pedagógicas para la gestión de conflictividades y prevención de violencias "/>
    <s v="ACCIONES PEDAGÓGICAS"/>
    <n v="8"/>
    <s v="Suma"/>
    <n v="2"/>
    <n v="0"/>
    <n v="0"/>
    <n v="0"/>
    <n v="2"/>
    <n v="6"/>
    <n v="128055000"/>
    <n v="115.289142"/>
    <n v="118.650982"/>
    <n v="122.111541"/>
    <m/>
  </r>
  <r>
    <n v="7"/>
    <x v="13"/>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878"/>
    <s v="Bosa Restaurativa: Una ciudadanía que construye convivencia a partir de la confianza y el enfoque restaurativo"/>
    <s v="Ejecutar 4 programas comunitarios con enfoque restaurativo para el cuidado del espacio público y del medio ambiente "/>
    <s v="ACCIONES DE CUIDADO"/>
    <n v="4"/>
    <s v="Suma"/>
    <n v="1"/>
    <n v="0"/>
    <n v="0"/>
    <n v="0"/>
    <n v="1"/>
    <n v="3"/>
    <n v="160068000"/>
    <n v="144.11142699999999"/>
    <n v="148.313727"/>
    <n v="152.63942599999999"/>
    <m/>
  </r>
  <r>
    <n v="7"/>
    <x v="13"/>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864"/>
    <s v="Espacio publico recuperado y organizado para que Bosa camine segura"/>
    <s v="Realizar 10 acuerdos para la organización, la recuperación, el cuidado, el embellecimiento, la sostenibilidad, el mejoramiento y el aprovechamiento económico del espacio público. "/>
    <s v="ACUERDOS "/>
    <n v="10"/>
    <s v="Suma"/>
    <n v="3"/>
    <n v="0"/>
    <n v="0"/>
    <n v="0"/>
    <n v="3"/>
    <n v="7"/>
    <n v="1968841000"/>
    <n v="1772.570555"/>
    <n v="1824.2588470000001"/>
    <n v="1877.4649440000001"/>
    <m/>
  </r>
  <r>
    <n v="7"/>
    <x v="13"/>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836"/>
    <s v="Espacio público seguro e inclusivo"/>
    <s v="Intervenir 4000 metros cuadrados de elementos del sistema de espacio público peatonal con acciones de construcción y/o conservación. "/>
    <s v="INTERVENCIÓN"/>
    <n v="4000"/>
    <s v="Suma"/>
    <n v="1000"/>
    <n v="0"/>
    <n v="0"/>
    <n v="0"/>
    <n v="1000"/>
    <n v="3000"/>
    <n v="2481060000"/>
    <n v="2233.7271219999998"/>
    <n v="2298.8627750000001"/>
    <n v="2365.9111090000001"/>
    <m/>
  </r>
  <r>
    <n v="7"/>
    <x v="13"/>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855"/>
    <s v="Gestion policiva con capacidad resolutiva"/>
    <s v="Implementar 4 estrategias de seguridad y convivencia mediante acciones de gestores locales que permitan usar y disfrutar del espacio público. "/>
    <s v="ESTRATEGIAS DE SEGURIDAD Y CONVIVENCIA"/>
    <n v="4"/>
    <s v="Suma"/>
    <n v="1"/>
    <n v="0"/>
    <n v="0"/>
    <n v="0"/>
    <n v="1"/>
    <n v="3"/>
    <n v="1889385000"/>
    <n v="1701.035083"/>
    <n v="1750.637395"/>
    <n v="1801.6962590000001"/>
    <m/>
  </r>
  <r>
    <n v="7"/>
    <x v="13"/>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827"/>
    <s v="Bosa reduce las formas extremas de exclusión"/>
    <s v="Beneficiar 482 jóvenes con transferencias condicionadas y acompañamiento psicosocial para la promoción al acceso y permanencia a oportunidades de formación y empleabilidad "/>
    <s v="TRANSFERENCIAS MONETARIAS"/>
    <n v="482"/>
    <s v="Suma"/>
    <n v="482"/>
    <n v="0"/>
    <n v="0"/>
    <n v="0"/>
    <n v="482"/>
    <n v="0"/>
    <n v="1327106000"/>
    <n v="1194.8093140000001"/>
    <n v="1229.650044"/>
    <n v="1265.513858"/>
    <m/>
  </r>
  <r>
    <n v="7"/>
    <x v="13"/>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827"/>
    <s v="Bosa reduce las formas extremas de exclusión"/>
    <s v="Atender 51.912 personas con apoyos que contribuyan al ingreso mínimo garantizado "/>
    <s v="INGRESO MÍNIMO"/>
    <n v="51912"/>
    <s v="Suma"/>
    <n v="51912"/>
    <n v="0"/>
    <n v="0"/>
    <n v="0"/>
    <n v="51912"/>
    <n v="0"/>
    <n v="5132429000"/>
    <n v="4620.7852460000004"/>
    <n v="4755.5276949999998"/>
    <n v="4894.2268000000004"/>
    <m/>
  </r>
  <r>
    <n v="7"/>
    <x v="13"/>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827"/>
    <s v="Bosa reduce las formas extremas de exclusión"/>
    <s v="Beneficiar 6170 personas mayores con transferencias monetarias"/>
    <s v="APOYO ECONÓMICO PERSONA MAYOR"/>
    <n v="6170"/>
    <s v="Constante"/>
    <n v="6170"/>
    <n v="0"/>
    <n v="0"/>
    <n v="0"/>
    <n v="1542.5"/>
    <n v="4627.5"/>
    <n v="9625200000"/>
    <n v="9581.2628910000003"/>
    <n v="9860.6532449999995"/>
    <n v="10148.24778"/>
    <m/>
  </r>
  <r>
    <n v="7"/>
    <x v="13"/>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850"/>
    <s v="Bosa comprometida con la erradicación del hambre"/>
    <s v="Habilitar 600 cupos para la atención de población en inseguridad alimentaria y nutricional del Distrito Capital, a través de comedores   comunitarios. "/>
    <s v="SEGURIDAD ALIMENTARIA"/>
    <n v="600"/>
    <s v="Suma"/>
    <n v="150"/>
    <n v="0"/>
    <n v="0"/>
    <n v="0"/>
    <n v="150"/>
    <n v="450"/>
    <n v="2401026000"/>
    <n v="2161.671409"/>
    <n v="2224.705911"/>
    <n v="2289.5913959999998"/>
    <m/>
  </r>
  <r>
    <n v="7"/>
    <x v="13"/>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839"/>
    <s v="Bosa empatica y garante de una ciudadanía saludable"/>
    <s v="Vincular 2.000 personas con discapacidad, cuidadores y cuidadoras, en actividades complementarias en salud. "/>
    <s v="ACCIONES COMPLEMENTARIAS "/>
    <n v="2000"/>
    <s v="Suma"/>
    <n v="500"/>
    <n v="0"/>
    <n v="0"/>
    <n v="0"/>
    <n v="500"/>
    <n v="1500"/>
    <n v="800342000"/>
    <n v="720.55713600000001"/>
    <n v="741.56863699999997"/>
    <n v="763.19713200000001"/>
    <m/>
  </r>
  <r>
    <n v="7"/>
    <x v="13"/>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839"/>
    <s v="Bosa empatica y garante de una ciudadanía saludable"/>
    <s v="Vincular 3.500 personas a las acciones desarrolladas desde los dispositivos de base comunitaria en respuesta al consumo de SPA. "/>
    <s v="DISMINUCIÓN FACTORES DE RIESGO SPA"/>
    <n v="3500"/>
    <s v="Suma"/>
    <n v="875"/>
    <n v="0"/>
    <n v="0"/>
    <n v="0"/>
    <n v="875"/>
    <n v="2625"/>
    <n v="526764000"/>
    <n v="474.25217800000001"/>
    <n v="488.08140700000001"/>
    <n v="502.31627600000002"/>
    <m/>
  </r>
  <r>
    <n v="7"/>
    <x v="13"/>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839"/>
    <s v="Bosa empatica y garante de una ciudadanía saludable"/>
    <s v="Beneficiar 3.000 personas con discapacidad a través de Dispositivos de Asistencia Personal - Ayudas Técnicas (no incluidas en los Planes de Beneficios). "/>
    <s v="DISPOSITIVOS DE ASISTENCIA PERSONAL"/>
    <n v="3000"/>
    <s v="Suma"/>
    <n v="750"/>
    <n v="0"/>
    <n v="0"/>
    <n v="0"/>
    <n v="750"/>
    <n v="2250"/>
    <n v="2811392000"/>
    <n v="2531.128847"/>
    <n v="2604.9367560000001"/>
    <n v="2680.9120039999998"/>
    <m/>
  </r>
  <r>
    <n v="7"/>
    <x v="13"/>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839"/>
    <s v="Bosa empatica y garante de una ciudadanía saludable"/>
    <s v="Vincular 1.500 personas a las acciones y estrategias para promover la salud sexual y reproductiva consciente en los diferentes ciclos de vida. "/>
    <s v="SALUD SEXUAL Y REPRODUCTIVA"/>
    <n v="1500"/>
    <s v="Suma"/>
    <n v="375"/>
    <n v="0"/>
    <n v="0"/>
    <n v="0"/>
    <n v="375"/>
    <n v="1125"/>
    <n v="663553000"/>
    <n v="597.40465700000004"/>
    <n v="614.82502199999999"/>
    <n v="632.75692900000001"/>
    <m/>
  </r>
  <r>
    <n v="7"/>
    <x v="13"/>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839"/>
    <s v="Bosa empatica y garante de una ciudadanía saludable"/>
    <s v="Beneficiar 2.000 personas con acciones para la promoción y atención de la salud mental. "/>
    <s v="SALUD MENTAL"/>
    <n v="2000"/>
    <s v="Suma"/>
    <n v="500"/>
    <n v="0"/>
    <n v="0"/>
    <n v="0"/>
    <n v="500"/>
    <n v="1500"/>
    <n v="2279843000"/>
    <n v="2054.0268380000002"/>
    <n v="2215.38042"/>
    <n v="2278.535625"/>
    <m/>
  </r>
  <r>
    <n v="7"/>
    <x v="13"/>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866"/>
    <s v="Innovar para resolver"/>
    <s v="Desarrollar 4 acciones orientadas a la ciudadanía, en el marco de la estrategia &quot;Bogotaneidad "/>
    <s v="ESTRATEGIA BOGOTANEIDAD"/>
    <n v="4"/>
    <s v="Suma"/>
    <n v="1"/>
    <n v="0"/>
    <n v="0"/>
    <n v="0"/>
    <n v="1"/>
    <n v="3"/>
    <n v="380568000"/>
    <n v="344.08793400000002"/>
    <n v="455.57956799999999"/>
    <n v="467.40864900000003"/>
    <m/>
  </r>
  <r>
    <n v="7"/>
    <x v="13"/>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866"/>
    <s v="Innovar para resolver"/>
    <s v="Fortalecer 4 unidades de innovación pública y  social a nivel local "/>
    <s v="INNOVACIÓN PÚBLICA"/>
    <n v="4"/>
    <s v="Suma"/>
    <n v="1"/>
    <n v="0"/>
    <n v="0"/>
    <n v="0"/>
    <n v="1"/>
    <n v="3"/>
    <n v="240103000"/>
    <n v="216.16714099999999"/>
    <n v="222.47059100000001"/>
    <n v="228.95913999999999"/>
    <m/>
  </r>
  <r>
    <n v="7"/>
    <x v="13"/>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830"/>
    <s v="Bosa protectora y garante de derechos de las mujeres y sus familias"/>
    <s v="Vincular 40.000 personas en procesos para la prevención de violencias en el contexto familiar y/o violencia sexual.    "/>
    <s v="PREVENCIÓN"/>
    <n v="40000"/>
    <s v="Suma"/>
    <n v="10000"/>
    <n v="0"/>
    <n v="0"/>
    <n v="0"/>
    <n v="10000"/>
    <n v="30000"/>
    <n v="1552663000"/>
    <n v="1397.880844"/>
    <n v="1438.6431560000001"/>
    <n v="1480.6024359999999"/>
    <m/>
  </r>
  <r>
    <n v="7"/>
    <x v="13"/>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830"/>
    <s v="Bosa protectora y garante de derechos de las mujeres y sus familias"/>
    <s v="Vincular 6.000 mujeres cuidadoras a estrategias de cuidado. "/>
    <s v="ESTRATEGIAS DE CUIDADO"/>
    <n v="6000"/>
    <s v="Suma"/>
    <n v="1500"/>
    <n v="0"/>
    <n v="0"/>
    <n v="0"/>
    <n v="1500"/>
    <n v="4500"/>
    <n v="2096896000"/>
    <n v="1887.8596970000001"/>
    <n v="1942.9098289999999"/>
    <n v="1999.576485"/>
    <m/>
  </r>
  <r>
    <n v="7"/>
    <x v="13"/>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830"/>
    <s v="Bosa protectora y garante de derechos de las mujeres y sus familias"/>
    <s v="Vincular 6.000 mujeres para el ejercicio de derechos y el fortalecimiento de su autonomía económica "/>
    <s v="FORTALECIMIENTO DE CAPACIDADES"/>
    <n v="6000"/>
    <s v="Suma"/>
    <n v="1500"/>
    <n v="0"/>
    <n v="0"/>
    <n v="0"/>
    <n v="1500"/>
    <n v="4500"/>
    <n v="2240957000"/>
    <n v="1620.88923"/>
    <n v="2076.3921839999998"/>
    <n v="2533.6227210000002"/>
    <m/>
  </r>
  <r>
    <n v="7"/>
    <x v="13"/>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28"/>
    <s v="Paz, memoria y reconciliación para que Bosa Camine Segura"/>
    <s v="Realizar 20 procesos pedagógicos, artísticos, culturales, formativos o para el fortalecimiento de iniciativas ciudadanas para la apropiación social de la memoria, verdad, reparación integral a víctimas, paz y reconciliación."/>
    <s v="INICIATIVAS"/>
    <n v="20"/>
    <s v="Suma"/>
    <n v="5"/>
    <n v="0"/>
    <n v="0"/>
    <n v="0"/>
    <n v="5"/>
    <n v="15"/>
    <n v="280850000"/>
    <n v="252.85276400000001"/>
    <n v="260.22597000000002"/>
    <n v="267.81568700000003"/>
    <m/>
  </r>
  <r>
    <n v="7"/>
    <x v="13"/>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28"/>
    <s v="Paz, memoria y reconciliación para que Bosa Camine Segura"/>
    <s v="Realizar 20 acciones de construcción de paz que contribuyan al tejido social, la integración local, la sostenibilidad económica y/o desarrollo territorial para la reconciliación. "/>
    <s v="ACCIONES DE CONSTRUCCIÓN DE PAZ"/>
    <n v="20"/>
    <s v="Suma"/>
    <n v="5"/>
    <n v="0"/>
    <n v="0"/>
    <n v="0"/>
    <n v="5"/>
    <n v="15"/>
    <n v="894344000"/>
    <n v="805.188219"/>
    <n v="828.66756799999996"/>
    <n v="852.83637899999997"/>
    <m/>
  </r>
  <r>
    <n v="7"/>
    <x v="13"/>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28"/>
    <s v="Paz, memoria y reconciliación para que Bosa Camine Segura"/>
    <s v="Realizar 16 procesos de fortalecimiento de habilidades y capacidades de la población víctima del conflicto armado o excombatientes para promover su participación en los diferentes escenarios. "/>
    <s v="FORTALECIMIENTO DE CAPACIDADES"/>
    <n v="16"/>
    <s v="Suma"/>
    <n v="4"/>
    <n v="0"/>
    <n v="0"/>
    <n v="0"/>
    <n v="4"/>
    <n v="12"/>
    <n v="217401000"/>
    <n v="195.72843499999999"/>
    <n v="201.435891"/>
    <n v="207.31094400000001"/>
    <m/>
  </r>
  <r>
    <n v="7"/>
    <x v="13"/>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825"/>
    <s v="Bosa: epicentro cultural de una ciudad que camina segura"/>
    <s v="Otorgar 180 estímulos de apoyo al sector artístico y cultural "/>
    <s v="ESTÍMULOS"/>
    <n v="180"/>
    <s v="Suma"/>
    <n v="45"/>
    <n v="0"/>
    <n v="0"/>
    <n v="0"/>
    <n v="45"/>
    <n v="135"/>
    <n v="1969758000"/>
    <n v="1773.395702"/>
    <n v="1825.108056"/>
    <n v="1878.338921"/>
    <m/>
  </r>
  <r>
    <n v="7"/>
    <x v="13"/>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825"/>
    <s v="Bosa: epicentro cultural de una ciudad que camina segura"/>
    <s v="Realizar 150 eventos de promoción, circulación y apropiación de actividades artísticas, culturales y patrimoniales "/>
    <s v="EVENTOS"/>
    <n v="150"/>
    <s v="Suma"/>
    <n v="38"/>
    <n v="0"/>
    <n v="0"/>
    <n v="0"/>
    <n v="38"/>
    <n v="112"/>
    <n v="3282929000"/>
    <n v="2955.6595040000002"/>
    <n v="3041.846759"/>
    <n v="3130.5648679999999"/>
    <m/>
  </r>
  <r>
    <n v="7"/>
    <x v="13"/>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825"/>
    <s v="Bosa: epicentro cultural de una ciudad que camina segura"/>
    <s v="Capacitar 2.500 personas en los campos artísticos, interculturales, culturales y/o patrimoniales "/>
    <s v="CAPACITACIÓN"/>
    <n v="2500"/>
    <s v="Suma"/>
    <n v="625"/>
    <n v="0"/>
    <n v="0"/>
    <n v="0"/>
    <n v="625"/>
    <n v="1875"/>
    <n v="1499032000"/>
    <n v="1685.127491"/>
    <n v="2134.8431650000002"/>
    <n v="2511.7842139999998"/>
    <m/>
  </r>
  <r>
    <n v="7"/>
    <x v="13"/>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825"/>
    <s v="Bosa: epicentro cultural de una ciudad que camina segura"/>
    <s v="Beneficiar 200 organizaciones artísticas, culturales y patrimoniales con elementos entregados "/>
    <s v="ENTREGA DE ELEMENTOS"/>
    <n v="200"/>
    <s v="Suma"/>
    <n v="50"/>
    <n v="0"/>
    <n v="0"/>
    <n v="0"/>
    <n v="50"/>
    <n v="150"/>
    <n v="820732000"/>
    <n v="738.91487600000005"/>
    <n v="760.46168999999998"/>
    <n v="782.64121699999998"/>
    <m/>
  </r>
  <r>
    <n v="7"/>
    <x v="13"/>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847"/>
    <s v="Deporte y recreación para la apropiación efectiva del espacio publico y la construcción de ciudadanía"/>
    <s v="Beneficiar 240 colectivos u organizaciones recreo deportivas inscritas en el Banco que implementan iniciativas de carácter barrial con apoyos económicos "/>
    <s v="BANCO DE INICIATIVAS"/>
    <n v="240"/>
    <s v="Suma"/>
    <n v="60"/>
    <n v="0"/>
    <n v="0"/>
    <n v="0"/>
    <n v="60"/>
    <n v="180"/>
    <n v="2217678000"/>
    <n v="1996.6010329999999"/>
    <n v="2054.8220710000001"/>
    <n v="2114.7527460000001"/>
    <m/>
  </r>
  <r>
    <n v="7"/>
    <x v="13"/>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847"/>
    <s v="Deporte y recreación para la apropiación efectiva del espacio publico y la construcción de ciudadanía"/>
    <s v="Beneficiar a 60.000 personas en actividades recreo-deportivas comunitarias "/>
    <s v="ACTIVIDADES RECREODEPORTIVAS"/>
    <n v="60000"/>
    <s v="Suma"/>
    <n v="15000"/>
    <n v="0"/>
    <n v="0"/>
    <n v="0"/>
    <n v="15000"/>
    <n v="45000"/>
    <n v="1980805000"/>
    <n v="1797.919498"/>
    <n v="2864.927005"/>
    <n v="2933.9021600000001"/>
    <m/>
  </r>
  <r>
    <n v="7"/>
    <x v="13"/>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847"/>
    <s v="Deporte y recreación para la apropiación efectiva del espacio publico y la construcción de ciudadanía"/>
    <s v="Capacitar 8.000 personas en los campos deportivos o recreativos "/>
    <s v="CAPACITACIÓN"/>
    <n v="8000"/>
    <s v="Suma"/>
    <n v="2000"/>
    <n v="0"/>
    <n v="0"/>
    <n v="0"/>
    <n v="2000"/>
    <n v="6000"/>
    <n v="1211718000"/>
    <n v="1090.9235040000001"/>
    <n v="1122.7349160000001"/>
    <n v="1155.480458"/>
    <m/>
  </r>
  <r>
    <n v="7"/>
    <x v="13"/>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847"/>
    <s v="Deporte y recreación para la apropiación efectiva del espacio publico y la construcción de ciudadanía"/>
    <s v="Beneficiar 5.000 personas con la entrega de dotaciones deportivas "/>
    <s v="DOTACIÓN"/>
    <n v="5000"/>
    <s v="Suma"/>
    <n v="1250"/>
    <n v="0"/>
    <n v="0"/>
    <n v="0"/>
    <n v="1250"/>
    <n v="3750"/>
    <n v="216092000"/>
    <n v="194.55042700000001"/>
    <n v="200.22353200000001"/>
    <n v="206.06322599999999"/>
    <m/>
  </r>
  <r>
    <n v="7"/>
    <x v="13"/>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852"/>
    <s v="Bosa protege la vida animal"/>
    <s v="Vincular 4.000 personas en acciones educativas en temas de protección y bienestar animal "/>
    <s v="ACCIONES PEDAGÓGICAS"/>
    <n v="4000"/>
    <s v="Suma"/>
    <n v="1000"/>
    <n v="0"/>
    <n v="0"/>
    <n v="0"/>
    <n v="1000"/>
    <n v="3000"/>
    <n v="315753000"/>
    <n v="284.27625699999999"/>
    <n v="292.56577499999997"/>
    <n v="301.09870999999998"/>
    <m/>
  </r>
  <r>
    <n v="7"/>
    <x v="13"/>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852"/>
    <s v="Bosa protege la vida animal"/>
    <s v="Atender 15.000 animales en los programas de brigadas médicas, urgencias veterinarias y adopciones "/>
    <s v="BIENESTAR ANIMAL"/>
    <n v="15000"/>
    <s v="Suma"/>
    <n v="3750"/>
    <n v="0"/>
    <n v="0"/>
    <n v="0"/>
    <n v="3750"/>
    <n v="11250"/>
    <n v="820732000"/>
    <n v="738.91487600000005"/>
    <n v="760.46168999999998"/>
    <n v="782.64121699999998"/>
    <m/>
  </r>
  <r>
    <n v="7"/>
    <x v="13"/>
    <s v="AMBIENTE"/>
    <n v="45"/>
    <s v="Número de animales esterilizados"/>
    <s v="Cuidado de la vida"/>
    <s v="Protección y bienestar animal"/>
    <s v="Presupuestos Participativos"/>
    <m/>
    <s v="Objetivo 2. Bogotá Confía en su Bien - Estar"/>
    <s v="Programa 15. Bogotá protege todas las formas de vida"/>
    <n v="16"/>
    <n v="2852"/>
    <s v="Bosa protege la vida animal"/>
    <s v="Esterilizar 25.000 perros y gatos incluyendo los que está en condición de vulnerabilidad "/>
    <s v="ESTERILIZACIÓN"/>
    <n v="25000"/>
    <s v="Suma"/>
    <n v="6250"/>
    <n v="0"/>
    <n v="0"/>
    <n v="0"/>
    <n v="6250"/>
    <n v="18750"/>
    <n v="1200513000"/>
    <n v="1080.8357040000001"/>
    <n v="1112.3529559999999"/>
    <n v="1144.7956979999999"/>
    <m/>
  </r>
  <r>
    <n v="7"/>
    <x v="13"/>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829"/>
    <s v="Educación como elemento central para la construcción de una Bosa que camina segura"/>
    <s v="Dotar 36 sedes educativas con equipamientos, recursos pedagógicos y/o tecnológicos"/>
    <s v="DOTACIÓN"/>
    <n v="36"/>
    <s v="Suma"/>
    <n v="9"/>
    <n v="0"/>
    <n v="0"/>
    <n v="0"/>
    <n v="9"/>
    <n v="27"/>
    <n v="1547160000"/>
    <n v="1407.5031120000001"/>
    <n v="2463.1260480000001"/>
    <n v="2520.3823280000001"/>
    <m/>
  </r>
  <r>
    <n v="7"/>
    <x v="13"/>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829"/>
    <s v="Educación como elemento central para la construcción de una Bosa que camina segura"/>
    <s v="Beneficiar 800 estudiantes con apoyo de sostenimiento para la permanencia en la educación posmedia (niveles de formación técnico profesional, tecnólogo, profesional universitario y educación para el trabajo y desarrollo humano)"/>
    <s v="SOSTENIMIENTO"/>
    <n v="800"/>
    <s v="Suma"/>
    <n v="200"/>
    <n v="0"/>
    <n v="0"/>
    <n v="0"/>
    <n v="200"/>
    <n v="600"/>
    <n v="1198415000"/>
    <n v="1402.2708399999999"/>
    <n v="2757.7412020000002"/>
    <n v="2514.840428"/>
    <m/>
  </r>
  <r>
    <n v="7"/>
    <x v="13"/>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829"/>
    <s v="Educación como elemento central para la construcción de una Bosa que camina segura"/>
    <s v="Beneficiar 800 estudiantes en programas de educación posmedia (niveles de formación técnico profesional, tecnólogo, profesional universitario y educación para el trabajo y desarrollo humano)"/>
    <s v="APOYO EDUCACIÓN POSMEDIA"/>
    <n v="800"/>
    <s v="Suma"/>
    <n v="200"/>
    <n v="0"/>
    <n v="0"/>
    <n v="0"/>
    <n v="200"/>
    <n v="600"/>
    <n v="11088095000"/>
    <n v="10099.359714"/>
    <n v="18510.498113000001"/>
    <n v="18933.709422"/>
    <m/>
  </r>
  <r>
    <n v="7"/>
    <x v="13"/>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832"/>
    <s v="Desarrollo economico incluyente para que Bosa camine Segura"/>
    <s v="Realizar 886 acciones para fortalecer las capacidades y/o habilidades, técnicas y blandas de las personas de la localidad, con el fin de mejorar el acceso a oportunidades de empleo."/>
    <s v="FORTALECIMIENTO DE CAPACIDADES"/>
    <n v="886"/>
    <s v="Suma"/>
    <n v="222"/>
    <n v="0"/>
    <n v="0"/>
    <n v="0"/>
    <n v="222"/>
    <n v="664"/>
    <n v="1994066000"/>
    <n v="1804.026838"/>
    <n v="2165.38042"/>
    <n v="2828.535625"/>
    <m/>
  </r>
  <r>
    <n v="7"/>
    <x v="13"/>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832"/>
    <s v="Desarrollo economico incluyente para que Bosa camine Segura"/>
    <s v="Apoyar 200 Mipymes y/o emprendimientos orientados al fortalecimiento de las capacidades locales para la gestión y el desarrollo turístico"/>
    <s v="DESARROLLO TURÍSTICO"/>
    <n v="200"/>
    <s v="Suma"/>
    <n v="50"/>
    <n v="0"/>
    <n v="0"/>
    <n v="0"/>
    <n v="50"/>
    <n v="150"/>
    <n v="1424609000"/>
    <n v="1282.5917019999999"/>
    <n v="1319.992174"/>
    <n v="1358.4908949999999"/>
    <m/>
  </r>
  <r>
    <n v="7"/>
    <x v="13"/>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840"/>
    <s v="Bosa, un territorio que genera valor a partir de la Cultura"/>
    <s v="Financiar 114 proyectos del sector cultural y creativo "/>
    <s v="SOSTENIBILIDAD"/>
    <n v="114"/>
    <s v="Suma"/>
    <n v="29"/>
    <n v="0"/>
    <n v="0"/>
    <n v="0"/>
    <n v="29"/>
    <n v="85"/>
    <n v="1552663000"/>
    <n v="1397.880844"/>
    <n v="1438.6431560000001"/>
    <n v="1480.6024359999999"/>
    <m/>
  </r>
  <r>
    <n v="7"/>
    <x v="13"/>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826"/>
    <s v="Bosa caminando segura hacia la formalización empresarial"/>
    <s v="Apoyar 850 Mipymes, emprendimientos y/o actores de la economía informal para el fortalecimiento del tejido empresarial local"/>
    <s v="TEJIDO EMPRESARIAL LOCAL"/>
    <n v="850"/>
    <s v="Suma"/>
    <n v="213"/>
    <n v="0"/>
    <n v="0"/>
    <n v="0"/>
    <n v="213"/>
    <n v="637"/>
    <n v="1552663000"/>
    <n v="1397.880844"/>
    <n v="1438.6431560000001"/>
    <n v="1480.6024359999999"/>
    <m/>
  </r>
  <r>
    <n v="7"/>
    <x v="13"/>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838"/>
    <s v="Infraestructura deportiva de calidad para que Bosa camine segura"/>
    <s v="Construir 3.000 m2 de Parques de la red de proximidad (la construcción incluye su dotación). "/>
    <s v="CONSTRUCCIÓN"/>
    <n v="3000"/>
    <s v="Suma"/>
    <n v="1500"/>
    <n v="0"/>
    <n v="0"/>
    <n v="0"/>
    <n v="1500"/>
    <n v="1500"/>
    <n v="2966465000"/>
    <n v="2670.7576819999999"/>
    <n v="0"/>
    <n v="0"/>
    <m/>
  </r>
  <r>
    <n v="7"/>
    <x v="13"/>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838"/>
    <s v="Infraestructura deportiva de calidad para que Bosa camine segura"/>
    <s v="Intervenir 32 parques de la red de proximidad con acciones de mejoramiento, mantenimiento y/o dotación. "/>
    <s v="INTERVENCIÓN"/>
    <n v="32"/>
    <s v="Suma"/>
    <n v="8"/>
    <n v="0"/>
    <n v="0"/>
    <n v="0"/>
    <n v="8"/>
    <n v="24"/>
    <n v="1200513000"/>
    <n v="1080.8357040000001"/>
    <n v="1112.3529559999999"/>
    <n v="1144.7956979999999"/>
    <m/>
  </r>
  <r>
    <n v="7"/>
    <x v="13"/>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7"/>
    <s v="Bosa protectora de su ambiente"/>
    <s v="Implementar 40 procesos comunitarios de educación ambiental que promueven la conservación de la biodiversidad y el agua "/>
    <s v="EDUCACIÓN AMBIENTAL"/>
    <n v="40"/>
    <s v="Suma"/>
    <n v="10"/>
    <n v="0"/>
    <n v="0"/>
    <n v="0"/>
    <n v="10"/>
    <n v="30"/>
    <n v="272116000"/>
    <n v="244.98942600000001"/>
    <n v="252.13333700000001"/>
    <n v="259.48702500000002"/>
    <m/>
  </r>
  <r>
    <n v="7"/>
    <x v="13"/>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7"/>
    <s v="Bosa protectora de su ambiente"/>
    <s v="Implementar 500 huertas urbanas  "/>
    <s v="HUERTAS URBANAS"/>
    <n v="500"/>
    <s v="Suma"/>
    <n v="125"/>
    <n v="0"/>
    <n v="0"/>
    <n v="0"/>
    <n v="125"/>
    <n v="375"/>
    <n v="1064882000"/>
    <n v="958.72542599999997"/>
    <n v="986.68193199999996"/>
    <n v="1015.45937"/>
    <m/>
  </r>
  <r>
    <n v="7"/>
    <x v="13"/>
    <s v="AMBIENTE/HÁBITAT"/>
    <n v="69"/>
    <s v="Número de m2 de muros y techos verde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7"/>
    <s v="Bosa protectora de su ambiente"/>
    <s v="Construir 600 m2 de muros y techos verdes. "/>
    <s v="MUROS Y TECHOS VERDES"/>
    <n v="600"/>
    <s v="Suma"/>
    <n v="150"/>
    <n v="0"/>
    <n v="0"/>
    <n v="0"/>
    <n v="150"/>
    <n v="450"/>
    <n v="240103000"/>
    <n v="216.16714099999999"/>
    <n v="222.47059100000001"/>
    <n v="228.95913899999999"/>
    <m/>
  </r>
  <r>
    <n v="7"/>
    <x v="13"/>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7"/>
    <s v="Bosa protectora de su ambiente"/>
    <s v="Mantener 1.200 m2 de jardinería "/>
    <s v="JARDINERÍA"/>
    <n v="1200"/>
    <s v="Suma"/>
    <n v="300"/>
    <n v="0"/>
    <n v="0"/>
    <n v="0"/>
    <n v="300"/>
    <n v="900"/>
    <n v="190205000"/>
    <n v="171.24352300000001"/>
    <n v="176.236997"/>
    <n v="181.37710200000001"/>
    <m/>
  </r>
  <r>
    <n v="7"/>
    <x v="13"/>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7"/>
    <s v="Bosa protectora de su ambiente"/>
    <s v="Mantener 3.000 árboles en zona urbana "/>
    <s v="ARBOLADO"/>
    <n v="3000"/>
    <s v="Suma"/>
    <n v="750"/>
    <n v="0"/>
    <n v="0"/>
    <n v="0"/>
    <n v="750"/>
    <n v="2250"/>
    <n v="452716000"/>
    <n v="407.58544599999999"/>
    <n v="419.47066799999999"/>
    <n v="431.70489500000002"/>
    <m/>
  </r>
  <r>
    <n v="7"/>
    <x v="13"/>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877"/>
    <s v="Bosa protectora de su ambiente"/>
    <s v="Capacitar a 10.000 personas en separación en la fuente y reciclaje. "/>
    <s v="SEPARACIÓN EN LA FUENTE"/>
    <n v="10000"/>
    <s v="Suma"/>
    <n v="2500"/>
    <n v="0"/>
    <n v="0"/>
    <n v="0"/>
    <n v="2500"/>
    <n v="7500"/>
    <n v="1399168000"/>
    <n v="1328.8713230000001"/>
    <n v="2182.2033120000001"/>
    <n v="2637.1014329999998"/>
    <m/>
  </r>
  <r>
    <n v="7"/>
    <x v="13"/>
    <s v="AMBIENTE"/>
    <n v="63"/>
    <s v="Número de m2 de áreas renaturaliz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49"/>
    <s v="Bosa comprometida con la acción climatica"/>
    <s v="Generar 4.000 m2 de áreas renaturalizadas "/>
    <s v="RENATURALIZACIÓN"/>
    <n v="4000"/>
    <s v="Suma"/>
    <n v="1000"/>
    <n v="0"/>
    <n v="0"/>
    <n v="0"/>
    <n v="1000"/>
    <n v="3000"/>
    <n v="144062000"/>
    <n v="129.70028500000001"/>
    <n v="133.48235500000001"/>
    <n v="137.375484"/>
    <m/>
  </r>
  <r>
    <n v="7"/>
    <x v="13"/>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49"/>
    <s v="Bosa comprometida con la acción climatica"/>
    <s v="Realizar acciones de conservación en 4 hectáreas de la Estructura Ecológica Principal "/>
    <s v="CONSERVACIÓN"/>
    <n v="4"/>
    <s v="Suma"/>
    <n v="1"/>
    <n v="0"/>
    <n v="0"/>
    <n v="0"/>
    <n v="1"/>
    <n v="3"/>
    <n v="310784000"/>
    <n v="279.80243300000001"/>
    <n v="287.96149300000002"/>
    <n v="296.360141"/>
    <m/>
  </r>
  <r>
    <n v="7"/>
    <x v="13"/>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49"/>
    <s v="Bosa comprometida con la acción climatica"/>
    <s v="Intervenir 2 hectáreas de conectores ecosistémicos "/>
    <s v="CONECTORES ECOSISTÉMICOS"/>
    <n v="2"/>
    <s v="Suma"/>
    <n v="1"/>
    <n v="0"/>
    <n v="0"/>
    <n v="0"/>
    <n v="1"/>
    <n v="1"/>
    <n v="158344000"/>
    <n v="142.558584"/>
    <n v="146.71560299999999"/>
    <n v="150.99469099999999"/>
    <m/>
  </r>
  <r>
    <n v="7"/>
    <x v="13"/>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834"/>
    <s v="Movilidad sostenible para que Bosa camine segura"/>
    <s v="Intervenir 10 Kilómetros-carril de malla vial urbana (local y/o intermedia) con acciones de construcción y/o conservación "/>
    <s v="INTERVENCIÓN MALLA VIAL LOCAL"/>
    <n v="10"/>
    <s v="Suma"/>
    <n v="5"/>
    <n v="0"/>
    <n v="0"/>
    <n v="0"/>
    <n v="5"/>
    <n v="5"/>
    <n v="24026116000"/>
    <n v="19117.955243"/>
    <n v="22204.596345000002"/>
    <n v="21808.463920999999"/>
    <m/>
  </r>
  <r>
    <n v="7"/>
    <x v="13"/>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841"/>
    <s v="Bosa, un territorio que reduce su vulnerabilidad y aumenta su resiliencia climatica"/>
    <s v="Realizar 12 acciones efectivas para el fortalecimiento de las capacidades locales para la respuesta a emergencias y desastres. "/>
    <s v="GESTIÓN DEL RIESGO"/>
    <n v="12"/>
    <s v="Suma"/>
    <n v="3"/>
    <n v="0"/>
    <n v="0"/>
    <n v="0"/>
    <n v="3"/>
    <n v="9"/>
    <n v="993885000"/>
    <n v="894.80638099999999"/>
    <n v="920.89900299999999"/>
    <n v="947.75782400000003"/>
    <m/>
  </r>
  <r>
    <n v="7"/>
    <x v="13"/>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841"/>
    <s v="Bosa, un territorio que reduce su vulnerabilidad y aumenta su resiliencia climatica"/>
    <s v="Realizar 1 obra de mitigación y/u obras de mitigación existentes con mantenimiento. "/>
    <s v="OBRAS DE MITIGACIÓN"/>
    <n v="1"/>
    <s v="Suma"/>
    <n v="1"/>
    <n v="0"/>
    <n v="0"/>
    <n v="0"/>
    <n v="1"/>
    <n v="0"/>
    <n v="846901000"/>
    <n v="762.47503200000006"/>
    <n v="784.70886199999995"/>
    <n v="807.59557900000004"/>
    <m/>
  </r>
  <r>
    <n v="7"/>
    <x v="13"/>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68"/>
    <s v="Bosa con espacios sociales inclusivos y de calidad"/>
    <s v="Dotar y/o acondicionar 20 unidades operativas orientadas a la atención de la primera infancia (Jardines Infantiles, Casas de Pensamiento Intercultural, Modalidad Espacios Rurales, Crecemos en la Ruralidad, Creciendo Juntos, Centros Amar, Centros Forjar) "/>
    <s v="DOTACIÓN"/>
    <n v="20"/>
    <s v="Suma"/>
    <n v="7"/>
    <n v="0"/>
    <n v="0"/>
    <n v="0"/>
    <n v="7"/>
    <n v="13"/>
    <n v="923870000"/>
    <n v="837.60227599999996"/>
    <n v="1229.201599"/>
    <n v="1337.6611089999999"/>
    <m/>
  </r>
  <r>
    <n v="7"/>
    <x v="13"/>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68"/>
    <s v="Bosa con espacios sociales inclusivos y de calidad"/>
    <s v="Dotar y/o acondicionar 1 unidad operativa de atención especializada (Centros Integrarte, Centros Crecer y Cadis) "/>
    <s v="DOTACIÓN"/>
    <n v="1"/>
    <s v="Suma"/>
    <n v="1"/>
    <n v="0"/>
    <n v="0"/>
    <n v="0"/>
    <n v="1"/>
    <n v="0"/>
    <n v="336144000"/>
    <n v="302.63399700000002"/>
    <n v="311.45882799999998"/>
    <n v="320.54279500000001"/>
    <m/>
  </r>
  <r>
    <n v="7"/>
    <x v="13"/>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68"/>
    <s v="Bosa con espacios sociales inclusivos y de calidad"/>
    <s v="Dotar y/o acondicionar 1 unidad operativa orientada a la atención de jóvenes (casas de la juventud, centros forjar) "/>
    <s v="DOTACIÓN"/>
    <n v="1"/>
    <s v="Suma"/>
    <n v="1"/>
    <n v="0"/>
    <n v="0"/>
    <n v="0"/>
    <n v="1"/>
    <n v="0"/>
    <n v="192082000"/>
    <n v="172.93371300000001"/>
    <n v="177.976473"/>
    <n v="183.16731200000001"/>
    <m/>
  </r>
  <r>
    <n v="7"/>
    <x v="13"/>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68"/>
    <s v="Bosa con espacios sociales inclusivos y de calidad"/>
    <s v="Dotar y/o acondicionar 1 centro de Desarrollo Comunitario para la prestación de servicios sociales dirigidas al desarrollo de capacidades y generación de oportunidades "/>
    <s v="DOTACIÓN"/>
    <n v="1"/>
    <s v="Suma"/>
    <n v="1"/>
    <n v="0"/>
    <n v="0"/>
    <n v="0"/>
    <n v="1"/>
    <n v="0"/>
    <n v="336144000"/>
    <n v="302.63399700000002"/>
    <n v="311.45882799999998"/>
    <n v="320.54279500000001"/>
    <m/>
  </r>
  <r>
    <n v="7"/>
    <x v="13"/>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868"/>
    <s v="Bosa con espacios sociales inclusivos y de calidad"/>
    <s v="Dotar y/o acondicionar 3 unidades operativas orientadas a la prestación de servicios a la persona mayor "/>
    <s v="DOTACIÓN"/>
    <n v="3"/>
    <s v="Suma"/>
    <n v="1"/>
    <n v="0"/>
    <n v="0"/>
    <n v="0"/>
    <n v="1"/>
    <n v="2"/>
    <n v="288123000"/>
    <n v="259.40056900000002"/>
    <n v="266.96470900000003"/>
    <n v="274.750967"/>
    <m/>
  </r>
  <r>
    <n v="7"/>
    <x v="13"/>
    <s v="GOBIERNO"/>
    <n v="91"/>
    <s v="Sedes administrativas locales construidas."/>
    <s v="Gobierno confiable"/>
    <s v="Infraestructura local"/>
    <s v="Gestión Pública Local"/>
    <s v="Gobierno confiable (15%)"/>
    <s v="Objetivo 5. Bogotá Confía en su Gobierno"/>
    <s v="Programa 33. Fortalecimiento institucional para un Gobierno confiable"/>
    <n v="30"/>
    <n v="2810"/>
    <s v="Gobernaza efectiva y eficiente enfocada en Resolver"/>
    <s v="Construir 2 sedes administrativas locales "/>
    <s v="CONSTRUCCIÓN"/>
    <n v="2"/>
    <s v="Suma"/>
    <n v="1"/>
    <n v="0"/>
    <n v="0"/>
    <n v="0"/>
    <n v="1"/>
    <n v="1"/>
    <n v="17020169000"/>
    <n v="15916.293858000001"/>
    <n v="0"/>
    <n v="0"/>
    <m/>
  </r>
  <r>
    <n v="7"/>
    <x v="13"/>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810"/>
    <s v="Gobernaza efectiva y eficiente enfocada en Resolver"/>
    <s v="Intervenir 2 sedes administrativa local "/>
    <s v="INTERVENCIÓN"/>
    <n v="2"/>
    <s v="Suma"/>
    <n v="1"/>
    <n v="0"/>
    <n v="0"/>
    <n v="0"/>
    <n v="1"/>
    <n v="1"/>
    <n v="683944000"/>
    <n v="326.88973399999998"/>
    <n v="922.59073699999999"/>
    <n v="652.20101399999999"/>
    <m/>
  </r>
  <r>
    <n v="7"/>
    <x v="13"/>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810"/>
    <s v="Gobernaza efectiva y eficiente enfocada en Resolver"/>
    <s v="Realizar 4 estrategias de fortalecimiento institucional (una por vigencia). "/>
    <s v="FORTALECIMIENTO INSTITUCIONAL"/>
    <n v="4"/>
    <s v="Suma"/>
    <n v="1"/>
    <n v="0"/>
    <n v="0"/>
    <n v="0"/>
    <n v="1"/>
    <n v="3"/>
    <n v="10441106000"/>
    <n v="10213.553594000001"/>
    <n v="10511.381593"/>
    <n v="10817.955187"/>
    <m/>
  </r>
  <r>
    <n v="7"/>
    <x v="13"/>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810"/>
    <s v="Gobernaza efectiva y eficiente enfocada en Resolver"/>
    <s v="Realizar 4 estrategias de inspección, vigilancia y control (una por vigencia). "/>
    <s v="IVC"/>
    <n v="4"/>
    <s v="Suma"/>
    <n v="1"/>
    <n v="0"/>
    <n v="0"/>
    <n v="0"/>
    <n v="1"/>
    <n v="3"/>
    <n v="3337918000"/>
    <n v="3005.1668"/>
    <n v="3092.797693"/>
    <n v="3183.0018300000002"/>
    <m/>
  </r>
  <r>
    <n v="7"/>
    <x v="13"/>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859"/>
    <s v="Construyendo confianza ciudadana a partir de la tecnología"/>
    <s v="Operativizar 6 Centros de Acceso Comunitario en zonas rurales y/o apartadas y/o urbanas, con énfasis en Servicios TIC´s generados."/>
    <s v="CONECTIVIDAD"/>
    <n v="6"/>
    <s v="Suma"/>
    <n v="2"/>
    <n v="0"/>
    <n v="0"/>
    <n v="0"/>
    <n v="2"/>
    <n v="4"/>
    <n v="816349000"/>
    <n v="734.96827900000005"/>
    <n v="756.40000999999995"/>
    <n v="778.46107400000005"/>
    <m/>
  </r>
  <r>
    <n v="7"/>
    <x v="13"/>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859"/>
    <s v="Construyendo confianza ciudadana a partir de la tecnología"/>
    <s v="Operativizar 5 Centros de Acceso Comunitario en zonas rurales y/o apartadas y/o urbanas, con énfasis en procesos de formación y desarrollo de competencias digitales."/>
    <s v="FORTALECIMIENTO DE CAPACIDADES"/>
    <n v="5"/>
    <s v="Suma"/>
    <n v="2"/>
    <n v="0"/>
    <n v="0"/>
    <n v="0"/>
    <n v="2"/>
    <n v="3"/>
    <n v="656280000"/>
    <n v="590.856852"/>
    <n v="608.08628199999998"/>
    <n v="625.82164799999998"/>
    <m/>
  </r>
  <r>
    <n v="7"/>
    <x v="13"/>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853"/>
    <s v="Participación incidente para que Bosa recupere la confianza y camine segura"/>
    <s v="Fortalecer 400 Organizaciones sociales e Instancias de participación ciudadana. "/>
    <s v="FORTALECIMIENTO DE ORGANIZACIONES"/>
    <n v="400"/>
    <s v="Suma"/>
    <n v="100"/>
    <n v="0"/>
    <n v="0"/>
    <n v="0"/>
    <n v="100"/>
    <n v="300"/>
    <n v="1936827000"/>
    <n v="1743.74827"/>
    <n v="1794.596102"/>
    <n v="1846.9370590000001"/>
    <m/>
  </r>
  <r>
    <n v="7"/>
    <x v="13"/>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853"/>
    <s v="Participación incidente para que Bosa recupere la confianza y camine segura"/>
    <s v="Capacitar 2380 personas a través de procesos de formación para la participación de manera virtual y presencial. "/>
    <s v="CAPACITACIÓN"/>
    <n v="2380"/>
    <s v="Suma"/>
    <n v="595"/>
    <n v="0"/>
    <n v="0"/>
    <n v="0"/>
    <n v="595"/>
    <n v="1785"/>
    <n v="1083939000"/>
    <n v="981.71370300000001"/>
    <n v="1416.1725650000001"/>
    <n v="1451.643296"/>
    <m/>
  </r>
  <r>
    <n v="7"/>
    <x v="13"/>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853"/>
    <s v="Participación incidente para que Bosa recupere la confianza y camine segura"/>
    <s v="Fortalecer 100 organizaciones comunales. "/>
    <s v="FORTALECIMIENTO COMUNAL"/>
    <n v="100"/>
    <s v="Suma"/>
    <n v="25"/>
    <n v="0"/>
    <n v="0"/>
    <n v="0"/>
    <n v="25"/>
    <n v="75"/>
    <n v="986612000"/>
    <n v="888.25857599999995"/>
    <n v="914.16026399999998"/>
    <n v="940.822543"/>
    <m/>
  </r>
  <r>
    <n v="7"/>
    <x v="13"/>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853"/>
    <s v="Participación incidente para que Bosa recupere la confianza y camine segura"/>
    <s v="Dotar 50 organizaciones comunales "/>
    <s v="DOTACIÓN"/>
    <n v="50"/>
    <s v="Suma"/>
    <n v="12"/>
    <n v="0"/>
    <n v="0"/>
    <n v="0"/>
    <n v="12"/>
    <n v="38"/>
    <n v="240103000"/>
    <n v="216.16714099999999"/>
    <n v="222.47059100000001"/>
    <n v="228.95913999999999"/>
    <m/>
  </r>
  <r>
    <n v="7"/>
    <x v="13"/>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853"/>
    <s v="Participación incidente para que Bosa recupere la confianza y camine segura"/>
    <s v="Fortalecer 7 medios de comunicación alternativos fortalecidos "/>
    <s v="MEDIOS COMUNITARIOS"/>
    <n v="7"/>
    <s v="Suma"/>
    <n v="7"/>
    <n v="0"/>
    <n v="0"/>
    <n v="0"/>
    <n v="7"/>
    <n v="0"/>
    <n v="176039000"/>
    <n v="0"/>
    <n v="0"/>
    <n v="0"/>
    <m/>
  </r>
  <r>
    <n v="7"/>
    <x v="13"/>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844"/>
    <s v="Espacios para crear: cultura abierta e inclusiva"/>
    <s v="Intervenir 31 equipamientos culturales con acciones de construcción, adecuación y/o dotación. "/>
    <s v="INTERVENCIÓN"/>
    <n v="31"/>
    <s v="Suma"/>
    <n v="8"/>
    <n v="0"/>
    <n v="0"/>
    <n v="0"/>
    <n v="8"/>
    <n v="23"/>
    <n v="1392595000"/>
    <n v="1253.769417"/>
    <n v="1290.329428"/>
    <n v="1327.9630090000001"/>
    <m/>
  </r>
  <r>
    <n v="7"/>
    <x v="13"/>
    <s v="GOBIERNO"/>
    <n v="102"/>
    <s v="Iniciativa de inversión local concertada e implementada con el pueblo indígena muisca"/>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874"/>
    <s v="Bosa reivindicativa: Inversiones etnicas diferenciales para construir confianza"/>
    <s v="Concertar e implementar 4 iniciativas de inversión local con el pueblo muisca. "/>
    <s v="INICIATIVAS PUEBLO MUISCA"/>
    <n v="4"/>
    <s v="Suma"/>
    <n v="1"/>
    <n v="0"/>
    <n v="0"/>
    <n v="0"/>
    <n v="1"/>
    <n v="3"/>
    <n v="783481000"/>
    <n v="708.29217300000005"/>
    <n v="931.86203399999999"/>
    <n v="956.12401499999999"/>
    <m/>
  </r>
  <r>
    <n v="7"/>
    <x v="13"/>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874"/>
    <s v="Bosa reivindicativa: Inversiones etnicas diferenciales para construir confianza"/>
    <s v="Concertar e implementar 4 iniciativas de inversión local con los pueblos indígenas  "/>
    <s v="INICIATIVAS PUEBLO INDÍGENA"/>
    <n v="4"/>
    <s v="Suma"/>
    <n v="1"/>
    <n v="0"/>
    <n v="0"/>
    <n v="0"/>
    <n v="1"/>
    <n v="3"/>
    <n v="772532000"/>
    <n v="698.43495099999996"/>
    <n v="921.71737499999995"/>
    <n v="945.68347800000004"/>
    <m/>
  </r>
  <r>
    <n v="7"/>
    <x v="13"/>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874"/>
    <s v="Bosa reivindicativa: Inversiones etnicas diferenciales para construir confianza"/>
    <s v="Concertar e implementar 4 iniciativas de inversión local con las comunidades negras, afrocolombianas y palenqueras  "/>
    <s v="INICIATIVAS COMUNIDADES NEGRAS, AFROCOLOMBIANAS, PALENQUERAS"/>
    <n v="4"/>
    <s v="Suma"/>
    <n v="1"/>
    <n v="0"/>
    <n v="0"/>
    <n v="0"/>
    <n v="1"/>
    <n v="3"/>
    <n v="838224000"/>
    <n v="757.57828099999995"/>
    <n v="982.585329"/>
    <n v="1008.326698"/>
    <m/>
  </r>
  <r>
    <n v="2"/>
    <x v="14"/>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26"/>
    <s v="Tejiendo comunida seguridad  y convivencia con corresponsabilidad  ciudadana "/>
    <s v="Fortalecer 20 organizaciones comunitarias a través de capacidades para promover acciones de corresponsabilidad en la gestión de la seguridad y la convivencia  "/>
    <s v="FORTALECIMIENTO DE CAPACIDADES"/>
    <n v="20"/>
    <s v="Suma"/>
    <n v="0"/>
    <n v="0"/>
    <n v="0"/>
    <n v="0"/>
    <n v="0"/>
    <n v="20"/>
    <n v="0"/>
    <n v="266"/>
    <n v="0"/>
    <n v="266"/>
    <m/>
  </r>
  <r>
    <n v="2"/>
    <x v="14"/>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26"/>
    <s v="Tejiendo comunida seguridad  y convivencia con corresponsabilidad  ciudadana "/>
    <s v="Implementar 20 acciones formativas diferenciales para la promoción de la convivencia ciudadana"/>
    <s v="FORMACIÓN"/>
    <n v="20"/>
    <s v="Suma"/>
    <n v="0"/>
    <n v="0"/>
    <n v="0"/>
    <n v="0"/>
    <n v="0"/>
    <n v="20"/>
    <n v="0"/>
    <n v="272"/>
    <n v="0"/>
    <n v="272"/>
    <m/>
  </r>
  <r>
    <n v="2"/>
    <x v="14"/>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326"/>
    <s v="Tejiendo comunida seguridad  y convivencia con corresponsabilidad  ciudadana "/>
    <s v="Implementar 19 iniciativas de convivencia con participación de la ciudadanía."/>
    <s v="INICIATIVAS"/>
    <n v="19"/>
    <s v="Suma"/>
    <n v="10"/>
    <n v="0"/>
    <n v="0"/>
    <n v="0"/>
    <n v="10"/>
    <n v="9"/>
    <n v="260240000"/>
    <n v="0"/>
    <n v="196"/>
    <n v="0"/>
    <m/>
  </r>
  <r>
    <n v="2"/>
    <x v="14"/>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511"/>
    <s v="Chapinero libre de violencia unidos y unidas contra el feminicidio"/>
    <s v="Vincular 2431 personas en acciones para la prevención del feminicidio y la violencia contra la mujer."/>
    <s v="PREVENCIÓN"/>
    <n v="2431"/>
    <s v="Suma"/>
    <n v="610"/>
    <n v="0"/>
    <n v="0"/>
    <n v="0"/>
    <n v="610"/>
    <n v="1821"/>
    <n v="558233000"/>
    <n v="467"/>
    <n v="467"/>
    <n v="460"/>
    <m/>
  </r>
  <r>
    <n v="2"/>
    <x v="14"/>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76"/>
    <s v="Chapinero protegido dotacion y mejora de equipamento para la seguridad"/>
    <s v="Suministrar 8 dotaciones a organismos de seguridad"/>
    <s v="DOTACIÓN"/>
    <n v="8"/>
    <s v="Suma"/>
    <n v="2"/>
    <n v="0"/>
    <n v="0"/>
    <n v="0"/>
    <n v="2"/>
    <n v="6"/>
    <n v="630963000"/>
    <n v="580"/>
    <n v="580"/>
    <n v="580"/>
    <m/>
  </r>
  <r>
    <n v="2"/>
    <x v="14"/>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76"/>
    <s v="Chapinero protegido dotacion y mejora de equipamento para la seguridad"/>
    <s v="Intervenir 5 equipamientos de seguridad y acceso a la justicia con acciones de fortalecimiento, operación, adecuación y/o dotación"/>
    <s v="INTERVENCIÓN"/>
    <n v="5"/>
    <s v="Suma"/>
    <n v="1"/>
    <n v="0"/>
    <n v="0"/>
    <n v="0"/>
    <n v="1"/>
    <n v="4"/>
    <n v="311498000"/>
    <n v="300"/>
    <n v="300"/>
    <n v="600"/>
    <m/>
  </r>
  <r>
    <n v="2"/>
    <x v="14"/>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Fortalecer 1 programas de abordaje de conflictividad escolar para la convivencia con enfoque restaurativo"/>
    <s v="CONFLICTIVIDAD ESCOLAR"/>
    <n v="1"/>
    <s v="Suma"/>
    <n v="1"/>
    <n v="0"/>
    <n v="0"/>
    <n v="0"/>
    <n v="1"/>
    <n v="0"/>
    <n v="324493000"/>
    <n v="0"/>
    <n v="0"/>
    <n v="0"/>
    <m/>
  </r>
  <r>
    <n v="2"/>
    <x v="14"/>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Fortalecer 1 actor comunitarios con herramientas y capacidades para la implementación de un enfoque restaurativo para la justicia y la convivencia"/>
    <s v="FORTALECIMIENTO DE CAPACIDADES"/>
    <n v="1"/>
    <s v="Suma"/>
    <n v="0"/>
    <n v="0"/>
    <n v="0"/>
    <n v="0"/>
    <n v="0"/>
    <n v="1"/>
    <n v="0"/>
    <n v="217"/>
    <n v="0"/>
    <n v="0"/>
    <m/>
  </r>
  <r>
    <n v="2"/>
    <x v="14"/>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Implementar 1 proyecto de justicia local para la resolución efectiva de conflictividades de manera integral en el sistema de justicia"/>
    <s v="RESOLUCIÓN DE CONFLICTIVIDADES"/>
    <n v="1"/>
    <s v="Suma"/>
    <n v="0"/>
    <n v="0"/>
    <n v="0"/>
    <n v="0"/>
    <n v="0"/>
    <n v="1"/>
    <n v="0"/>
    <n v="0"/>
    <n v="387"/>
    <n v="0"/>
    <m/>
  </r>
  <r>
    <n v="2"/>
    <x v="14"/>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Beneficiar 250 ciudadanos con habilidades y capacidades para gestionar la convivencia constructivamente"/>
    <s v="GESTIÓN DE LA CONVIVENCIA"/>
    <n v="250"/>
    <s v="Suma"/>
    <n v="0"/>
    <n v="0"/>
    <n v="0"/>
    <n v="0"/>
    <n v="0"/>
    <n v="250"/>
    <n v="0"/>
    <n v="0"/>
    <n v="89"/>
    <n v="0"/>
    <m/>
  </r>
  <r>
    <n v="2"/>
    <x v="14"/>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Implementar 1 proyectos comunitarios en la localidad, para la apropiación del Código Nacional de Seguridad y Convivencia Ciudadana"/>
    <s v="CÓDIGO NACIONAL DE SEGURIDAD Y CONVIVENCIA"/>
    <n v="1"/>
    <s v="Suma"/>
    <n v="0"/>
    <n v="0"/>
    <n v="0"/>
    <n v="0"/>
    <n v="0"/>
    <n v="1"/>
    <n v="0"/>
    <n v="196"/>
    <n v="0"/>
    <n v="0"/>
    <m/>
  </r>
  <r>
    <n v="2"/>
    <x v="14"/>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Implementar 1 proyectos comunitarios en la localidad, para la apropiación del Código Nacional de Seguridad y Convivencia Ciudadana"/>
    <s v="ACCIONES PEDAGÓGICAS"/>
    <n v="1"/>
    <s v="Suma"/>
    <n v="0"/>
    <n v="0"/>
    <n v="0"/>
    <n v="0"/>
    <n v="0"/>
    <n v="1"/>
    <n v="0"/>
    <n v="0"/>
    <n v="0"/>
    <n v="196"/>
    <m/>
  </r>
  <r>
    <n v="2"/>
    <x v="14"/>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519"/>
    <s v="Chapinero en armonia herramientas para una mejor convivencia"/>
    <s v="Ejecutar 2 programas comunitarios con enfoque restaurativo para el cuidado del espacio público y del medio ambiente"/>
    <s v="ACCIONES DE CUIDADO"/>
    <n v="2"/>
    <s v="Suma"/>
    <n v="2"/>
    <n v="0"/>
    <n v="0"/>
    <n v="0"/>
    <n v="2"/>
    <n v="0"/>
    <n v="330212000"/>
    <n v="0"/>
    <n v="0"/>
    <n v="0"/>
    <m/>
  </r>
  <r>
    <n v="2"/>
    <x v="14"/>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471"/>
    <s v="Chapinero transforma su entorno gestión integral del espacio público"/>
    <s v="Realizar 6 acuerdo para la organización, la recuperación, el cuidado, el embellecimiento, la sostenibilidad, el mejoramiento y el aprovechamiento económico del espacio público."/>
    <s v="ACUERDOS "/>
    <n v="6"/>
    <s v="Suma"/>
    <n v="2"/>
    <n v="0"/>
    <n v="0"/>
    <n v="0"/>
    <n v="2"/>
    <n v="4"/>
    <n v="723108000"/>
    <n v="581"/>
    <n v="581"/>
    <n v="0"/>
    <m/>
  </r>
  <r>
    <n v="2"/>
    <x v="14"/>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337"/>
    <s v="Chapinero caminos seguros renovación y conservación del espacio peatonal"/>
    <s v="Intervenir 1145 metros cuadrados de elementos del sistema de espacio público peatonal con acciones de construcción y/o conservación."/>
    <s v="INTERVENCIÓN"/>
    <n v="1145"/>
    <s v="Suma"/>
    <n v="0"/>
    <n v="0"/>
    <n v="0"/>
    <n v="0"/>
    <n v="0"/>
    <n v="1145"/>
    <n v="0"/>
    <n v="2049"/>
    <n v="0"/>
    <n v="0"/>
    <m/>
  </r>
  <r>
    <n v="2"/>
    <x v="14"/>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299"/>
    <s v="Vive chapinero espacio público seguro y convivencial"/>
    <s v="Implementar 4 estrategias de seguridad y convivencia a través de gestores locales que permitan el uso y disfrute del espacio público"/>
    <s v="ESTRATEGIAS DE SEGURIDAD Y CONVIVENCIA"/>
    <n v="4"/>
    <s v="Suma"/>
    <n v="1"/>
    <n v="0"/>
    <n v="0"/>
    <n v="0"/>
    <n v="1"/>
    <n v="3"/>
    <n v="565662000"/>
    <n v="525"/>
    <n v="525"/>
    <n v="525"/>
    <m/>
  </r>
  <r>
    <n v="2"/>
    <x v="14"/>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505"/>
    <s v="Chapinero comprometido con el bienestar apoyo  psicosocial y económico para la comunidad"/>
    <s v="Beneficiar 160 jóvenes con transferencias condicionadas y  acompañamiento psicosocial para la promoción al acceso y permanencia a oportunidades de formación y empleabilidad"/>
    <s v="TRANSFERENCIAS MONETARIAS"/>
    <n v="160"/>
    <s v="Suma"/>
    <n v="40"/>
    <n v="0"/>
    <n v="0"/>
    <n v="0"/>
    <n v="40"/>
    <n v="120"/>
    <n v="229350000"/>
    <n v="192"/>
    <n v="192"/>
    <n v="192"/>
    <m/>
  </r>
  <r>
    <n v="2"/>
    <x v="14"/>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505"/>
    <s v="Chapinero comprometido con el bienestar apoyo  psicosocial y económico para la comunidad"/>
    <s v="Atender 28000 personas con apoyos que contribuyan al ingreso mínimo garantizado. "/>
    <s v="INGRESO MÍNIMO"/>
    <n v="28000"/>
    <s v="Suma"/>
    <n v="7000"/>
    <n v="0"/>
    <n v="0"/>
    <n v="0"/>
    <n v="7000"/>
    <n v="21000"/>
    <n v="3335404000"/>
    <n v="2922"/>
    <n v="2922"/>
    <n v="2922"/>
    <m/>
  </r>
  <r>
    <n v="2"/>
    <x v="14"/>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505"/>
    <s v="Chapinero comprometido con el bienestar apoyo  psicosocial y económico para la comunidad"/>
    <s v="Beneficiar 679 personas mayores con apoyo económico tipo C."/>
    <s v="APOYO ECONÓMICO PERSONA MAYOR"/>
    <n v="679"/>
    <s v="Constante"/>
    <n v="679"/>
    <n v="0"/>
    <n v="0"/>
    <n v="0"/>
    <n v="169.75"/>
    <n v="509.25"/>
    <n v="1241398000"/>
    <n v="192"/>
    <n v="192"/>
    <n v="192"/>
    <m/>
  </r>
  <r>
    <n v="2"/>
    <x v="14"/>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522"/>
    <s v="Chapinero solidario comedores comunitarios para la  vida "/>
    <s v="Habilitar 400 cupos para la atención de población en inseguridad alimentaria y nutricional del Distrito Capital, a través de comedores comunitarios."/>
    <s v="SEGURIDAD ALIMENTARIA"/>
    <n v="400"/>
    <s v="Suma"/>
    <n v="100"/>
    <n v="0"/>
    <n v="0"/>
    <n v="0"/>
    <n v="100"/>
    <n v="300"/>
    <n v="458069000"/>
    <n v="435"/>
    <n v="435"/>
    <n v="435"/>
    <m/>
  </r>
  <r>
    <n v="2"/>
    <x v="14"/>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543"/>
    <s v="Chapinero cuida tu vida acciones integrales en salud y bienestar comunitario"/>
    <s v="Vincular 201 personas con discapacidad, cuidadores y cuidadoras, en actividades complementarias en salud."/>
    <s v="ACCIONES COMPLEMENTARIAS "/>
    <n v="201"/>
    <s v="Suma"/>
    <n v="50"/>
    <n v="0"/>
    <n v="0"/>
    <n v="0"/>
    <n v="50"/>
    <n v="151"/>
    <n v="259691000"/>
    <n v="196"/>
    <n v="222"/>
    <n v="239"/>
    <m/>
  </r>
  <r>
    <n v="2"/>
    <x v="14"/>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543"/>
    <s v="Chapinero cuida tu vida acciones integrales en salud y bienestar comunitario"/>
    <s v="Vincular 400 personas a las acciones desarrolladas desde los dispositivos de base comunitaria en respuesta al consumo de SPA."/>
    <s v="DISMINUCIÓN FACTORES DE RIESGO SPA"/>
    <n v="400"/>
    <s v="Suma"/>
    <n v="95"/>
    <n v="0"/>
    <n v="0"/>
    <n v="0"/>
    <n v="95"/>
    <n v="305"/>
    <n v="359733000"/>
    <n v="314"/>
    <n v="323"/>
    <n v="330"/>
    <m/>
  </r>
  <r>
    <n v="2"/>
    <x v="14"/>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543"/>
    <s v="Chapinero cuida tu vida acciones integrales en salud y bienestar comunitario"/>
    <s v="Beneficiar 101 personas con discapacidad a través de Dispositivos de Asistencia Personal - Ayudas Técnicas (no incluidas en los Planes de Beneficios)."/>
    <s v="DISPOSITIVOS DE ASISTENCIA PERSONAL"/>
    <n v="101"/>
    <s v="Suma"/>
    <n v="24"/>
    <n v="0"/>
    <n v="0"/>
    <n v="0"/>
    <n v="24"/>
    <n v="77"/>
    <n v="162953000"/>
    <n v="142"/>
    <n v="148"/>
    <n v="148"/>
    <m/>
  </r>
  <r>
    <n v="2"/>
    <x v="14"/>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543"/>
    <s v="Chapinero cuida tu vida acciones integrales en salud y bienestar comunitario"/>
    <s v="Vincular 400 personas a las acciones y estrategias para promover la salud sexual y reproductiva consciente en los diferentes ciclos de vida"/>
    <s v="SALUD SEXUAL Y REPRODUCTIVA"/>
    <n v="400"/>
    <s v="Suma"/>
    <n v="100"/>
    <n v="0"/>
    <n v="0"/>
    <n v="0"/>
    <n v="100"/>
    <n v="300"/>
    <n v="493776000"/>
    <n v="318"/>
    <n v="318"/>
    <n v="318"/>
    <m/>
  </r>
  <r>
    <n v="2"/>
    <x v="14"/>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n v="2543"/>
    <s v="Chapinero cuida tu vida acciones integrales en salud y bienestar comunitario"/>
    <s v="Vincular 320 personas en acciones complementarias en salud física, nutricional y oral  "/>
    <s v="SALUD FÍSICA Y NUTRICIONAL"/>
    <n v="320"/>
    <s v="Suma"/>
    <n v="80"/>
    <n v="0"/>
    <n v="0"/>
    <n v="0"/>
    <n v="80"/>
    <n v="240"/>
    <n v="343834000"/>
    <n v="288"/>
    <n v="288"/>
    <n v="288"/>
    <m/>
  </r>
  <r>
    <n v="2"/>
    <x v="14"/>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543"/>
    <s v="Chapinero cuida tu vida acciones integrales en salud y bienestar comunitario"/>
    <s v="Beneficiar 425 personas  con acciones para la promoción y atención de la salud mental ."/>
    <s v="SALUD MENTAL"/>
    <n v="425"/>
    <s v="Suma"/>
    <n v="110"/>
    <n v="0"/>
    <n v="0"/>
    <n v="0"/>
    <n v="110"/>
    <n v="315"/>
    <n v="584453000"/>
    <n v="444"/>
    <n v="465"/>
    <n v="423"/>
    <m/>
  </r>
  <r>
    <n v="2"/>
    <x v="14"/>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328"/>
    <s v="Chapinero innova fortaleciendo nuestra identidad"/>
    <s v="Desarrollar 4 acciones orientadas a la ciudadanía, en el marco de la estrategia &quot;Bogotaneidad&quot;"/>
    <s v="ESTRATEGIA BOGOTANEIDAD"/>
    <n v="4"/>
    <s v="Suma"/>
    <n v="1"/>
    <n v="0"/>
    <n v="0"/>
    <n v="0"/>
    <n v="1"/>
    <n v="3"/>
    <n v="119453000"/>
    <n v="100"/>
    <n v="100"/>
    <n v="100"/>
    <m/>
  </r>
  <r>
    <n v="2"/>
    <x v="14"/>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328"/>
    <s v="Chapinero innova fortaleciendo nuestra identidad"/>
    <s v="Fortalecer 4 unidades de innovación publica y  social a nivel local"/>
    <s v="INNOVACIÓN PÚBLICA"/>
    <n v="4"/>
    <s v="Suma"/>
    <n v="1"/>
    <n v="0"/>
    <n v="0"/>
    <n v="0"/>
    <n v="1"/>
    <n v="3"/>
    <n v="59726000"/>
    <n v="50"/>
    <n v="50"/>
    <n v="50"/>
    <m/>
  </r>
  <r>
    <n v="2"/>
    <x v="14"/>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538"/>
    <s v="Chapinero innova fortaleciendo nuestra identidad"/>
    <s v="Vincular 4000 personas en procesos para la prevención de violencias en el contexto familiar y/o violencia sexual   "/>
    <s v="PREVENCIÓN"/>
    <n v="4000"/>
    <s v="Suma"/>
    <n v="1000"/>
    <n v="0"/>
    <n v="0"/>
    <n v="0"/>
    <n v="1000"/>
    <n v="3000"/>
    <n v="386754000"/>
    <n v="299"/>
    <n v="299"/>
    <n v="299"/>
    <m/>
  </r>
  <r>
    <n v="2"/>
    <x v="14"/>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538"/>
    <s v="Chapinero innova fortaleciendo nuestra identidad"/>
    <s v="Vincular 1780 mujeres cuidadoras a estrategias de cuidado."/>
    <s v="ESTRATEGIAS DE CUIDADO"/>
    <n v="1780"/>
    <s v="Suma"/>
    <n v="445"/>
    <n v="0"/>
    <n v="0"/>
    <n v="0"/>
    <n v="445"/>
    <n v="1335"/>
    <n v="509907000"/>
    <n v="402"/>
    <n v="402"/>
    <n v="402"/>
    <m/>
  </r>
  <r>
    <n v="2"/>
    <x v="14"/>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538"/>
    <s v="Chapinero innova fortaleciendo nuestra identidad"/>
    <s v="Vincular 1234 mujeres para el ejercicio de derechos y el fortalecimiento de su autonomía económica"/>
    <s v="FORTALECIMIENTO DE CAPACIDADES"/>
    <n v="1234"/>
    <s v="Suma"/>
    <n v="295"/>
    <n v="0"/>
    <n v="0"/>
    <n v="0"/>
    <n v="295"/>
    <n v="939"/>
    <n v="557251000"/>
    <n v="459"/>
    <n v="462"/>
    <n v="487"/>
    <m/>
  </r>
  <r>
    <n v="2"/>
    <x v="14"/>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513"/>
    <s v="Chapinero entreteje reconciliación arte, memoria y construcción de paz"/>
    <s v="Realizar 6 procesos pedagógicos, artísticos, culturales, formativos o para el fortalecimiento de iniciativas ciudadanas para la apropiación social de la memoria, verdad, reparación integral a víctimas, paz y reconciliación."/>
    <s v="INICIATIVAS"/>
    <n v="6"/>
    <s v="Suma"/>
    <n v="2"/>
    <n v="0"/>
    <n v="0"/>
    <n v="0"/>
    <n v="2"/>
    <n v="4"/>
    <n v="100886000"/>
    <n v="0"/>
    <n v="60"/>
    <n v="60"/>
    <m/>
  </r>
  <r>
    <n v="2"/>
    <x v="14"/>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513"/>
    <s v="Chapinero entreteje reconciliación arte, memoria y construcción de paz"/>
    <s v="Realizar 4 acciones de construcción de paz que contribuyan al tejido social, la integración local, la sostenibilidad económica y/o desarrollo territorial para la reconciliación."/>
    <s v="ACCIONES DE CONSTRUCCIÓN DE PAZ"/>
    <n v="4"/>
    <s v="Suma"/>
    <n v="1"/>
    <n v="0"/>
    <n v="0"/>
    <n v="0"/>
    <n v="1"/>
    <n v="3"/>
    <n v="291792000"/>
    <n v="220"/>
    <n v="220"/>
    <n v="220"/>
    <m/>
  </r>
  <r>
    <n v="2"/>
    <x v="14"/>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513"/>
    <s v="Chapinero entreteje reconciliación arte, memoria y construcción de paz"/>
    <s v="Realizar 2 procesos de fortalecimiento de habilidades y capacidades de la población víctima del conflicto armado o excombatientes para promover su partitipación en los diferentes escenarios."/>
    <s v="FORTALECIMIENTO DE CAPACIDADES"/>
    <n v="2"/>
    <s v="Suma"/>
    <n v="0"/>
    <n v="0"/>
    <n v="0"/>
    <n v="0"/>
    <n v="0"/>
    <n v="2"/>
    <n v="0"/>
    <n v="229"/>
    <n v="229"/>
    <n v="0"/>
    <m/>
  </r>
  <r>
    <n v="2"/>
    <x v="14"/>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507"/>
    <s v="Chapinero cultural promueve el talento y el patrimonio local"/>
    <s v="Otorgar 16 estímulos de apoyo al sector artístico y cultural."/>
    <s v="ESTÍMULOS"/>
    <n v="16"/>
    <s v="Suma"/>
    <n v="4"/>
    <n v="0"/>
    <n v="0"/>
    <n v="0"/>
    <n v="4"/>
    <n v="12"/>
    <n v="116931000"/>
    <n v="98"/>
    <n v="98"/>
    <n v="98"/>
    <m/>
  </r>
  <r>
    <n v="2"/>
    <x v="14"/>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507"/>
    <s v="Chapinero cultural promueve el talento y el patrimonio local"/>
    <s v="Realizar 10 eventos de promoción, circulación y apropiación de actividades artísticas, culturales y patrimoniales."/>
    <s v="EVENTOS"/>
    <n v="10"/>
    <s v="Suma"/>
    <n v="3"/>
    <n v="0"/>
    <n v="0"/>
    <n v="0"/>
    <n v="3"/>
    <n v="7"/>
    <n v="280066000"/>
    <n v="140"/>
    <n v="210"/>
    <n v="140"/>
    <m/>
  </r>
  <r>
    <n v="2"/>
    <x v="14"/>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507"/>
    <s v="Chapinero cultural promueve el talento y el patrimonio local"/>
    <s v="Capacitar 1540  personas en los campos artísticos, interculturales, culturales y/o patrimoniales."/>
    <s v="CAPACITACIÓN"/>
    <n v="1540"/>
    <s v="Suma"/>
    <n v="385"/>
    <n v="0"/>
    <n v="0"/>
    <n v="0"/>
    <n v="385"/>
    <n v="1155"/>
    <n v="714574000"/>
    <n v="574"/>
    <n v="574"/>
    <n v="574"/>
    <m/>
  </r>
  <r>
    <n v="2"/>
    <x v="14"/>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507"/>
    <s v="Chapinero cultural promueve el talento y el patrimonio local"/>
    <s v="Beneficiar 32 organizaciones artísticas, culturales y patrimoniales con elementos entregados."/>
    <s v="ENTREGA DE ELEMENTOS"/>
    <n v="32"/>
    <s v="Suma"/>
    <n v="8"/>
    <n v="0"/>
    <n v="0"/>
    <n v="0"/>
    <n v="8"/>
    <n v="24"/>
    <n v="223323000"/>
    <n v="162"/>
    <n v="162"/>
    <n v="162"/>
    <m/>
  </r>
  <r>
    <n v="2"/>
    <x v="14"/>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503"/>
    <s v="Chapinero en movimiento construye comunidad a través del deporte"/>
    <s v="Beneficiar 7 colectivos u organizaciones recreo deportivas  inscritas en el Banco que implementan iniciativas de carácter barrial con apoyos economicos"/>
    <s v="BANCO DE INICIATIVAS"/>
    <n v="7"/>
    <s v="Suma"/>
    <n v="2"/>
    <n v="0"/>
    <n v="0"/>
    <n v="0"/>
    <n v="2"/>
    <n v="5"/>
    <n v="148667000"/>
    <n v="50"/>
    <n v="100"/>
    <n v="100"/>
    <m/>
  </r>
  <r>
    <n v="2"/>
    <x v="14"/>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503"/>
    <s v="Chapinero en movimiento construye comunidad a través del deporte"/>
    <s v="Beneficiar  4000 personas en actividades recreo-deportivas comunitarias."/>
    <s v="ACTIVIDADES RECREODEPORTIVAS"/>
    <n v="4000"/>
    <s v="Suma"/>
    <n v="1000"/>
    <n v="0"/>
    <n v="0"/>
    <n v="0"/>
    <n v="1000"/>
    <n v="3000"/>
    <n v="268120000"/>
    <n v="200"/>
    <n v="200"/>
    <n v="200"/>
    <m/>
  </r>
  <r>
    <n v="2"/>
    <x v="14"/>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503"/>
    <s v="Chapinero en movimiento construye comunidad a través del deporte"/>
    <s v="Capacitar 3600 personas en los campos deportivos o recreativos "/>
    <s v="CAPACITACIÓN"/>
    <n v="3600"/>
    <s v="Suma"/>
    <n v="900"/>
    <n v="0"/>
    <n v="0"/>
    <n v="0"/>
    <n v="900"/>
    <n v="2700"/>
    <n v="1111976000"/>
    <n v="906"/>
    <n v="906"/>
    <n v="906"/>
    <m/>
  </r>
  <r>
    <n v="2"/>
    <x v="14"/>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302"/>
    <s v="Chapinero respeta todas las formas de vida"/>
    <s v="Atender 4428 animales en los programas de brigadas médicas, urgencias veterinarias y adopciones"/>
    <s v="BIENESTAR ANIMAL"/>
    <n v="4428"/>
    <s v="Suma"/>
    <n v="1075"/>
    <n v="0"/>
    <n v="0"/>
    <n v="0"/>
    <n v="1075"/>
    <n v="3353"/>
    <n v="408544000"/>
    <n v="324"/>
    <n v="330"/>
    <n v="336"/>
    <m/>
  </r>
  <r>
    <n v="2"/>
    <x v="14"/>
    <s v="AMBIENTE"/>
    <n v="45"/>
    <s v="Número de animales esterilizados"/>
    <s v="Cuidado de la vida"/>
    <s v="Protección y bienestar animal"/>
    <s v="Presupuestos Participativos"/>
    <m/>
    <s v="Objetivo 2. Bogotá Confía en su Bien - Estar"/>
    <s v="Programa 15. Bogotá protege todas las formas de vida"/>
    <n v="16"/>
    <n v="2302"/>
    <s v="Chapinero respeta todas las formas de vida"/>
    <s v="Esterilizar 2695 perros y gatos incluyendo los que está en condición de vulnerabilidad"/>
    <s v="ESTERILIZACIÓN"/>
    <n v="2695"/>
    <s v="Suma"/>
    <n v="673"/>
    <n v="0"/>
    <n v="0"/>
    <n v="0"/>
    <n v="673"/>
    <n v="2022"/>
    <n v="174741000"/>
    <n v="122"/>
    <n v="122"/>
    <n v="122"/>
    <m/>
  </r>
  <r>
    <n v="2"/>
    <x v="14"/>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521"/>
    <s v="Chapinero impulsa tu futuro dotación y apoyo para estudiantes"/>
    <s v="Dotar 7 sedes educativas urbanas y rurales con recursos pedagógicos y/o tecnológicos"/>
    <s v="DOTACIÓN"/>
    <n v="7"/>
    <s v="Suma"/>
    <n v="2"/>
    <n v="0"/>
    <n v="0"/>
    <n v="0"/>
    <n v="2"/>
    <n v="5"/>
    <n v="119453000"/>
    <n v="50"/>
    <n v="50"/>
    <n v="150"/>
    <m/>
  </r>
  <r>
    <n v="2"/>
    <x v="14"/>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21"/>
    <s v="Chapinero impulsa tu futuro dotación y apoyo para estudiantes"/>
    <s v="Beneficiar 229 estudiantes con apoyo de sostenimiento para la permanencia en la educación posmedia (niveles de formación técnico profesional, tecnólogo, profesional universitario y educación para el trabajo y desarrollo humano)."/>
    <s v="SOSTENIMIENTO"/>
    <n v="229"/>
    <s v="Suma"/>
    <n v="60"/>
    <n v="0"/>
    <n v="0"/>
    <n v="0"/>
    <n v="60"/>
    <n v="169"/>
    <n v="889840000"/>
    <n v="670"/>
    <n v="683"/>
    <n v="745"/>
    <m/>
  </r>
  <r>
    <n v="2"/>
    <x v="14"/>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521"/>
    <s v="Chapinero impulsa tu futuro dotación y apoyo para estudiantes"/>
    <s v="Beneficiar 229 estudiantes en programas de educación posmedia (niveles de formación técnico profesional, tecnólogo, profesional universitario y educación para el trabajo y desarrollo humano)."/>
    <s v="APOYO EDUCACIÓN POSMEDIA"/>
    <n v="229"/>
    <s v="Suma"/>
    <n v="60"/>
    <n v="0"/>
    <n v="0"/>
    <n v="0"/>
    <n v="60"/>
    <n v="169"/>
    <n v="2725058000"/>
    <n v="2146"/>
    <n v="2186"/>
    <n v="2385"/>
    <m/>
  </r>
  <r>
    <n v="2"/>
    <x v="14"/>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475"/>
    <s v="Chapinero progresa oportunidades para el desarrollo productivo y laboral"/>
    <s v="Realizar 757 acciones para fortalecer las capacidades y/o habilidades, técnicas y blandas de las personas de la localidad, con el fin de mejorar el acceso a oportunidades de empleo."/>
    <s v="FORTALECIMIENTO DE CAPACIDADES"/>
    <n v="757"/>
    <s v="Suma"/>
    <n v="200"/>
    <n v="0"/>
    <n v="0"/>
    <n v="0"/>
    <n v="200"/>
    <n v="557"/>
    <n v="595989000"/>
    <n v="372"/>
    <n v="474"/>
    <n v="474"/>
    <m/>
  </r>
  <r>
    <n v="2"/>
    <x v="14"/>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475"/>
    <s v="Chapinero progresa oportunidades para el desarrollo productivo y laboral"/>
    <s v="Apoyar 159 Mipymes y/o emprendimientos orientados al fortalecimiento de las capacidades locales para la gestión y el desarrollo turístico "/>
    <s v="DESARROLLO TURÍSTICO"/>
    <n v="159"/>
    <s v="Suma"/>
    <n v="42"/>
    <n v="0"/>
    <n v="0"/>
    <n v="0"/>
    <n v="42"/>
    <n v="117"/>
    <n v="415388000"/>
    <n v="269"/>
    <n v="308"/>
    <n v="323"/>
    <m/>
  </r>
  <r>
    <n v="2"/>
    <x v="14"/>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480"/>
    <s v="Chapinero impulsa la creatividad financiación para el talento cultural"/>
    <s v="Financiar 30 proyectos del sector cultural y creativo."/>
    <s v="SOSTENIBILIDAD"/>
    <n v="30"/>
    <s v="Suma"/>
    <n v="0"/>
    <n v="0"/>
    <n v="0"/>
    <n v="0"/>
    <n v="0"/>
    <n v="30"/>
    <n v="0"/>
    <n v="599"/>
    <n v="0"/>
    <n v="599"/>
    <m/>
  </r>
  <r>
    <n v="2"/>
    <x v="14"/>
    <s v="DESARROLLO ECONÓMICO, INDUSTRIA Y TURISMO"/>
    <n v="57"/>
    <s v="Número  de hogares y/o unidades productivas vinculadas a procesos productivos y de comercialización en el sector rural"/>
    <s v="Emprendimiento equitativo e incluyente"/>
    <s v="Extensión agropecuaria y productividad rural"/>
    <s v="Presupuestos Participativos"/>
    <m/>
    <s v="Objetivo 3. Bogotá Confía en su Potencial"/>
    <s v="Programa 20. Promoción del emprendimiento formal, equitativo e incluyente"/>
    <n v="20"/>
    <n v="2500"/>
    <s v="Chapinero emprende con propósito transforma vidas y negocios locales"/>
    <s v="Vincular 54 hogares y/o unidades productivas a procesos productivos y de comercialización en el sector rural."/>
    <s v="PRODUCTIVIDAD Y COMERCIALIZACIÓN"/>
    <n v="54"/>
    <s v="Suma"/>
    <n v="27"/>
    <n v="0"/>
    <n v="0"/>
    <n v="0"/>
    <n v="27"/>
    <n v="27"/>
    <n v="778644000"/>
    <n v="0"/>
    <n v="0"/>
    <n v="652"/>
    <m/>
  </r>
  <r>
    <n v="2"/>
    <x v="14"/>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00"/>
    <s v="Chapinero emprende con propósito transforma vidas y negocios locales"/>
    <s v="Apoyar 177 Mipymes, emprendimientos y/o actores de la economia informal para el fortalecimiento del tejido empresarial local."/>
    <s v="TEJIDO EMPRESARIAL LOCAL"/>
    <n v="177"/>
    <s v="Suma"/>
    <n v="49"/>
    <n v="0"/>
    <n v="0"/>
    <n v="0"/>
    <n v="49"/>
    <n v="128"/>
    <n v="425135000"/>
    <n v="264"/>
    <n v="331"/>
    <n v="271"/>
    <m/>
  </r>
  <r>
    <n v="2"/>
    <x v="14"/>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496"/>
    <s v="Chapinero re-activa parques para todos"/>
    <s v="Construir 950 m2 de Parques de la red de proximidad (la construcción incluye su dotación)."/>
    <s v="CONSTRUCCIÓN"/>
    <n v="950"/>
    <s v="Suma"/>
    <n v="0"/>
    <n v="0"/>
    <n v="0"/>
    <n v="0"/>
    <n v="0"/>
    <n v="950"/>
    <n v="0"/>
    <n v="0"/>
    <n v="425"/>
    <n v="0"/>
    <m/>
  </r>
  <r>
    <n v="2"/>
    <x v="14"/>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496"/>
    <s v="Chapinero re-activa parques para todos"/>
    <s v="Intervenir 6 Parques  de la red de proximidad con acciones de mejoramiento, mantenimiento y/o dotación. "/>
    <s v="INTERVENCIÓN"/>
    <n v="6"/>
    <s v="Suma"/>
    <n v="2"/>
    <n v="0"/>
    <n v="0"/>
    <n v="0"/>
    <n v="2"/>
    <n v="4"/>
    <n v="728843000"/>
    <n v="586"/>
    <n v="0"/>
    <n v="586"/>
    <m/>
  </r>
  <r>
    <n v="2"/>
    <x v="14"/>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4"/>
    <s v="Chapinero verde por naturaleza"/>
    <s v="Implementar 1 proceso comunitario de educación ambiental que promueven la conservación de la biodiversidad y el agua"/>
    <s v="EDUCACIÓN AMBIENTAL"/>
    <n v="1"/>
    <s v="Suma"/>
    <n v="0"/>
    <n v="0"/>
    <n v="0"/>
    <n v="0"/>
    <n v="0"/>
    <n v="1"/>
    <n v="0"/>
    <n v="0"/>
    <n v="181"/>
    <n v="0"/>
    <m/>
  </r>
  <r>
    <n v="2"/>
    <x v="14"/>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4"/>
    <s v="Chapinero verde por naturaleza"/>
    <s v="Implementar 100 huertas urbanas "/>
    <s v="HUERTAS URBANAS"/>
    <n v="100"/>
    <s v="Suma"/>
    <n v="25"/>
    <n v="0"/>
    <n v="0"/>
    <n v="0"/>
    <n v="25"/>
    <n v="75"/>
    <n v="293168000"/>
    <n v="176"/>
    <n v="176"/>
    <n v="176"/>
    <m/>
  </r>
  <r>
    <n v="2"/>
    <x v="14"/>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4"/>
    <s v="Chapinero verde por naturaleza"/>
    <s v="Mantener 1050 m2 de jardinería "/>
    <s v="JARDINERÍA"/>
    <n v="1050"/>
    <s v="Suma"/>
    <n v="325"/>
    <n v="0"/>
    <n v="0"/>
    <n v="0"/>
    <n v="325"/>
    <n v="725"/>
    <n v="300553000"/>
    <n v="112"/>
    <n v="112"/>
    <n v="182"/>
    <m/>
  </r>
  <r>
    <n v="2"/>
    <x v="14"/>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484"/>
    <s v="Chapinero verde por naturaleza"/>
    <s v="Mantener 600 árboles en zona urbana"/>
    <s v="ARBOLADO"/>
    <n v="600"/>
    <s v="Suma"/>
    <n v="200"/>
    <n v="0"/>
    <n v="0"/>
    <n v="0"/>
    <n v="200"/>
    <n v="400"/>
    <n v="216936000"/>
    <n v="0"/>
    <n v="112"/>
    <n v="112"/>
    <m/>
  </r>
  <r>
    <n v="2"/>
    <x v="14"/>
    <s v="AMBIENTE/HÁBITAT"/>
    <n v="73"/>
    <s v="Número de procesos comunitarios de educación ambiental implementados y/o fortalecidos"/>
    <s v="Desarrollo urbano y rural integral"/>
    <s v="Asistencia técnica agropecuaria y ambiental"/>
    <s v="Gestión Pública Local"/>
    <m/>
    <s v="Objetivo 4. Bogotá Ordena su Territorio y Avanza en su Acción Climática"/>
    <s v="Programa 25. Aumento de la resiliencia al cambio climático y reduccion de la vulnerabilidad"/>
    <n v="23"/>
    <n v="2484"/>
    <s v="Chapinero verde por naturaleza"/>
    <s v="Implementar 4 procesos comunitarios de educación ambiental que promueven la conservación de la biodiversidad y el agua"/>
    <s v="EDUCACIÓN AMBIENTAL"/>
    <n v="4"/>
    <s v="Suma"/>
    <n v="1"/>
    <n v="0"/>
    <n v="0"/>
    <n v="0"/>
    <n v="1"/>
    <n v="3"/>
    <n v="143344000"/>
    <n v="120"/>
    <n v="120"/>
    <n v="120"/>
    <m/>
  </r>
  <r>
    <n v="2"/>
    <x v="14"/>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484"/>
    <s v="Chapinero verde por naturaleza"/>
    <s v="Capacitar 4800 personas en separación en la fuente y reciclaje."/>
    <s v="SEPARACIÓN EN LA FUENTE"/>
    <n v="4800"/>
    <s v="Suma"/>
    <n v="1200"/>
    <n v="0"/>
    <n v="0"/>
    <n v="0"/>
    <n v="1200"/>
    <n v="3600"/>
    <n v="529771000"/>
    <n v="419"/>
    <n v="419"/>
    <n v="419"/>
    <m/>
  </r>
  <r>
    <n v="2"/>
    <x v="14"/>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308"/>
    <s v="Chapinero conecta la vida"/>
    <s v="Intervenir 3,3 hectáreas de conectores ecosistémicos"/>
    <s v="CONECTORES ECOSISTÉMICOS"/>
    <n v="3.3"/>
    <s v="Suma"/>
    <n v="0"/>
    <n v="0"/>
    <n v="0"/>
    <n v="0"/>
    <n v="0"/>
    <n v="3.3"/>
    <n v="0"/>
    <n v="182"/>
    <n v="177"/>
    <n v="213"/>
    <m/>
  </r>
  <r>
    <n v="2"/>
    <x v="14"/>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461"/>
    <s v="Chapinero trabaja por la movilidad en vías urbanas y rurales"/>
    <s v="Intervenir 5 Kilómetros-carril de malla vial urbana (local y/o intermedia) con acciones de construcción y/o conservación"/>
    <s v="INTERVENCIÓN MALLA VIAL LOCAL"/>
    <n v="5"/>
    <s v="Suma"/>
    <n v="1.5"/>
    <n v="0"/>
    <n v="0"/>
    <n v="0"/>
    <n v="1.5"/>
    <n v="3.5"/>
    <n v="4890921000"/>
    <n v="3283"/>
    <n v="4104"/>
    <n v="4925"/>
    <m/>
  </r>
  <r>
    <n v="2"/>
    <x v="14"/>
    <s v="MOVILIDAD"/>
    <n v="78"/>
    <s v="Kilómetros-carril construidos y/o conservados de malla vial rural"/>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461"/>
    <s v="Chapinero trabaja por la movilidad en vías urbanas y rurales"/>
    <s v="Intervenir 2 Kilómetros-carril de malla vial rural con acciones de construcción y/o conservación"/>
    <s v="INTERVENCIÓN MALLA VIAL RURAL"/>
    <n v="2"/>
    <s v="Suma"/>
    <n v="1"/>
    <n v="0"/>
    <n v="0"/>
    <n v="0"/>
    <n v="1"/>
    <n v="1"/>
    <n v="1253231000"/>
    <n v="0"/>
    <n v="0"/>
    <n v="1025"/>
    <m/>
  </r>
  <r>
    <n v="2"/>
    <x v="14"/>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336"/>
    <s v="Chapinero preparado y seguro mitigación y respuesta a emergencias"/>
    <s v="Realizar 1 acción efectivas para el fortalecimiento de las capacidades locales para la respuesta a emergencias y desastres."/>
    <s v="GESTIÓN DEL RIESGO"/>
    <n v="1"/>
    <s v="Suma"/>
    <n v="0"/>
    <n v="0"/>
    <n v="0"/>
    <n v="0"/>
    <n v="0"/>
    <n v="1"/>
    <n v="0"/>
    <n v="0"/>
    <n v="0"/>
    <n v="375"/>
    <m/>
  </r>
  <r>
    <n v="2"/>
    <x v="14"/>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336"/>
    <s v="Chapinero preparado y seguro mitigación y respuesta a emergencias"/>
    <s v="Realizar 2 obras de mitigación y/u obras de mitigación existentes con mantenimiento"/>
    <s v="OBRAS DE MITIGACIÓN"/>
    <n v="2"/>
    <s v="Suma"/>
    <n v="1"/>
    <n v="0"/>
    <n v="0"/>
    <n v="0"/>
    <n v="1"/>
    <n v="1"/>
    <n v="2389067000"/>
    <n v="0"/>
    <n v="2000"/>
    <n v="0"/>
    <m/>
  </r>
  <r>
    <n v="2"/>
    <x v="14"/>
    <s v="HÁBITAT"/>
    <n v="80"/>
    <s v="Número de acueductos veredales asistidos o intervenidos técnica u organizacionalmente."/>
    <s v="Hábitat sostenible e incluyente"/>
    <s v="Acueductos veredales y saneamiento básico."/>
    <s v="Presupuestos Participativos"/>
    <m/>
    <s v="Objetivo 4. Bogotá Ordena su Territorio y Avanza en su Acción Climática"/>
    <s v="Programa 29. Servicios públicos inclusivos y sostenibles."/>
    <n v="27"/>
    <n v="2332"/>
    <s v="Chapinero fortalece la vida rural asistencia técnica para acueductos"/>
    <s v="Fortalecer 3 acueductos veredales con asistencia, intervenir técnica u organizativa"/>
    <s v="ACUEDUCTOS VEREDALES"/>
    <n v="3"/>
    <s v="Suma"/>
    <n v="0"/>
    <n v="0"/>
    <n v="0"/>
    <n v="0"/>
    <n v="0"/>
    <n v="3"/>
    <n v="0"/>
    <n v="860"/>
    <n v="860"/>
    <n v="860"/>
    <m/>
  </r>
  <r>
    <n v="2"/>
    <x v="14"/>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06"/>
    <s v="Chapinero para todos espacios que fomentan el cuidado y el crecimiento"/>
    <s v="Dotar y/o acondicionar 2 unidades operativas orientadas a la atención de la primera infancia (Jardines Infantiles, Casas de Pensamiento Intercultural, Modalidad Espacios Rurales, Crecemos en la Ruralidad, Creciendo Juntos, Centros Amar, Centros Forjar)"/>
    <s v="DOTACIÓN"/>
    <n v="2"/>
    <s v="Suma"/>
    <n v="0"/>
    <n v="0"/>
    <n v="0"/>
    <n v="0"/>
    <n v="0"/>
    <n v="2"/>
    <n v="0"/>
    <n v="196"/>
    <n v="196"/>
    <n v="0"/>
    <m/>
  </r>
  <r>
    <n v="2"/>
    <x v="14"/>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06"/>
    <s v="Chapinero para todos espacios que fomentan el cuidado y el crecimiento"/>
    <s v="Dotar y/o acondicionar 1  unidades operativas orientadas a la prestación de servicios a la persona mayor "/>
    <s v="DOTACIÓN"/>
    <n v="1"/>
    <s v="Suma"/>
    <n v="0"/>
    <n v="0"/>
    <n v="0"/>
    <n v="0"/>
    <n v="0"/>
    <n v="1"/>
    <n v="0"/>
    <n v="0"/>
    <n v="0"/>
    <n v="196"/>
    <m/>
  </r>
  <r>
    <n v="2"/>
    <x v="14"/>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306"/>
    <s v="Chapinero para todos espacios que fomentan el cuidado y el crecimiento"/>
    <s v="Dotar y/o acondicionar 1  unidades operativas orientadas a la prestación de servicios a la persona mayor "/>
    <s v="DOTACIÓN"/>
    <n v="1"/>
    <s v="Suma"/>
    <n v="1"/>
    <n v="0"/>
    <n v="0"/>
    <n v="0"/>
    <n v="1"/>
    <n v="0"/>
    <n v="263601000"/>
    <n v="0"/>
    <n v="0"/>
    <n v="0"/>
    <m/>
  </r>
  <r>
    <n v="2"/>
    <x v="14"/>
    <s v="HÁBITAT"/>
    <n v="89"/>
    <s v="Viviendas de interés social rurales mejoradas "/>
    <s v="Hábitat sostenible e incluyente"/>
    <s v="Asignación del subsidio de mejoramiento de vivienda"/>
    <s v="Gestión Pública Local"/>
    <m/>
    <s v="Objetivo 4. Bogotá Ordena su Territorio y Avanza en su Acción Climática"/>
    <s v="Programa 31. Acceso equitativo de vivienda urbana y rural"/>
    <n v="29"/>
    <n v="2352"/>
    <s v="Chapinero construye futuro renovación de viviendas rurales"/>
    <s v="Mejorar 17 viviendas de interés social rurales."/>
    <s v="MEJORAMIENTO DE VIVIENDA"/>
    <n v="17"/>
    <s v="Suma"/>
    <n v="3"/>
    <n v="0"/>
    <n v="0"/>
    <n v="0"/>
    <n v="3"/>
    <n v="14"/>
    <n v="102490000"/>
    <n v="0"/>
    <n v="400"/>
    <n v="0"/>
    <m/>
  </r>
  <r>
    <n v="2"/>
    <x v="14"/>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527"/>
    <s v="Chapinero comprometido con la transparencia fortalecimiento institucional y control en acción"/>
    <s v="Realizar 4 estrategias de fortalecimiento institucional (una por vigencia)."/>
    <s v="FORTALECIMIENTO INSTITUCIONAL"/>
    <n v="4"/>
    <s v="Suma"/>
    <n v="1"/>
    <n v="0"/>
    <n v="0"/>
    <n v="0"/>
    <n v="1"/>
    <n v="3"/>
    <n v="2425274000"/>
    <n v="2309"/>
    <n v="2309"/>
    <n v="2309"/>
    <m/>
  </r>
  <r>
    <n v="2"/>
    <x v="14"/>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527"/>
    <s v="Chapinero comprometido con la transparencia fortalecimiento institucional y control en acción"/>
    <s v="Realizar 4 estrategias de inspección, vigilancia y control (una por vigencia)."/>
    <s v="IVC"/>
    <n v="4"/>
    <s v="Suma"/>
    <n v="1"/>
    <n v="0"/>
    <n v="0"/>
    <n v="0"/>
    <n v="1"/>
    <n v="3"/>
    <n v="2121684000"/>
    <n v="1958"/>
    <n v="1958"/>
    <n v="1958"/>
    <m/>
  </r>
  <r>
    <n v="2"/>
    <x v="14"/>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303"/>
    <s v="Chapinero conecta con su comunidad"/>
    <s v="Operativizar 4 Centros de Acceso Comunitario en zonas rurales y/o apartadas y/o urbanas, con énfasis en Servicios TIC´s generados."/>
    <s v="CONECTIVIDAD"/>
    <n v="4"/>
    <s v="Suma"/>
    <n v="1"/>
    <n v="0"/>
    <n v="0"/>
    <n v="0"/>
    <n v="1"/>
    <n v="3"/>
    <n v="241752000"/>
    <n v="178"/>
    <n v="178"/>
    <n v="178"/>
    <m/>
  </r>
  <r>
    <n v="2"/>
    <x v="14"/>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303"/>
    <s v="Chapinero conecta con su comunidad"/>
    <s v="Operativizar 4 Centros de Acceso Comunitario en zonas rurales y/o apartadas y/o urbanas, con énfasis en procesos de formación y desarrollo de competencias digitales"/>
    <s v="FORTALECIMIENTO DE CAPACIDADES"/>
    <n v="4"/>
    <s v="Suma"/>
    <n v="1"/>
    <n v="0"/>
    <n v="0"/>
    <n v="0"/>
    <n v="1"/>
    <n v="3"/>
    <n v="241752000"/>
    <n v="178"/>
    <n v="178"/>
    <n v="178"/>
    <m/>
  </r>
  <r>
    <n v="2"/>
    <x v="14"/>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310"/>
    <s v="Chapinero participa y construye comunidad"/>
    <s v="Fortalecer 60 Organizaciones sociales e Instancias de participación ciudadana."/>
    <s v="FORTALECIMIENTO DE ORGANIZACIONES"/>
    <n v="60"/>
    <s v="Suma"/>
    <n v="15"/>
    <n v="0"/>
    <n v="0"/>
    <n v="0"/>
    <n v="15"/>
    <n v="45"/>
    <n v="474153000"/>
    <n v="372"/>
    <n v="372"/>
    <n v="372"/>
    <m/>
  </r>
  <r>
    <n v="2"/>
    <x v="14"/>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310"/>
    <s v="Chapinero participa y construye comunidad"/>
    <s v="Capacitar 5348 personas a través de procesos de formación para la participación de manera virtual y presencial."/>
    <s v="CAPACITACIÓN"/>
    <n v="5348"/>
    <s v="Suma"/>
    <n v="1336"/>
    <n v="0"/>
    <n v="0"/>
    <n v="0"/>
    <n v="1336"/>
    <n v="4012"/>
    <n v="259456000"/>
    <n v="193"/>
    <n v="193"/>
    <n v="193"/>
    <m/>
  </r>
  <r>
    <n v="2"/>
    <x v="14"/>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310"/>
    <s v="Chapinero participa y construye comunidad"/>
    <s v="Fortalecer 18 organizaciones comunales."/>
    <s v="FORTALECIMIENTO COMUNAL"/>
    <n v="18"/>
    <s v="Suma"/>
    <n v="18"/>
    <n v="0"/>
    <n v="0"/>
    <n v="0"/>
    <n v="18"/>
    <n v="0"/>
    <n v="352159000"/>
    <n v="0"/>
    <n v="0"/>
    <n v="0"/>
    <m/>
  </r>
  <r>
    <n v="2"/>
    <x v="14"/>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499"/>
    <s v="Chapinero cultura en evolución transformar espacios para la creatividad"/>
    <s v="Intervenir 4 equipamientos culturales con acciones de construcción, adecuación y/o dotación (M2)"/>
    <s v="INTERVENCIÓN"/>
    <n v="4"/>
    <s v="Suma"/>
    <n v="1"/>
    <n v="0"/>
    <n v="0"/>
    <n v="0"/>
    <n v="1"/>
    <n v="3"/>
    <n v="358946000"/>
    <n v="276"/>
    <n v="276"/>
    <n v="276"/>
    <m/>
  </r>
  <r>
    <n v="2"/>
    <x v="14"/>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36"/>
    <s v="Chapinero apoya la tradición y el progreso inversiones para comunidades indígenas, afro y raizales"/>
    <s v="Concertar e implementar cuatro (4) iniciativa de inversión local con los pueblos indígenas (aplica en todas las localidades con autoridades indígenas)"/>
    <s v="INICIATIVAS PUEBLO INDÍGENA"/>
    <n v="4"/>
    <s v="Suma"/>
    <n v="1"/>
    <n v="0"/>
    <n v="0"/>
    <n v="0"/>
    <n v="1"/>
    <n v="3"/>
    <n v="118258000"/>
    <n v="99"/>
    <n v="99"/>
    <n v="99"/>
    <m/>
  </r>
  <r>
    <n v="2"/>
    <x v="14"/>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36"/>
    <s v="Chapinero apoya la tradición y el progreso inversiones para comunidades indígenas, afro y raizales"/>
    <s v="Concertar e implementar cuatro (4) iniciativa de inversión local con las comunidades negras, afrocolombianas y palenqueras (aplica en todas las localidades con autoridades NAP)"/>
    <s v="INICIATIVAS COMUNIDADES NEGRAS, AFROCOLOMBIANAS, PALENQUERAS"/>
    <n v="4"/>
    <s v="Suma"/>
    <n v="1"/>
    <n v="0"/>
    <n v="0"/>
    <n v="0"/>
    <n v="1"/>
    <n v="3"/>
    <n v="118258000"/>
    <n v="99"/>
    <n v="99"/>
    <n v="99"/>
    <m/>
  </r>
  <r>
    <n v="2"/>
    <x v="14"/>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536"/>
    <s v="Chapinero apoya la tradición y el progreso inversiones para comunidades indígenas, afro y raizales"/>
    <s v="Concertar e implementar cuatro (4) iniciativa de inversión local con las comunidades raizales (aplica en todas las localidades con autoridades raizales)"/>
    <s v="INICIATIVAS RAIZALES"/>
    <n v="4"/>
    <s v="Suma"/>
    <n v="1"/>
    <n v="0"/>
    <n v="0"/>
    <n v="0"/>
    <n v="1"/>
    <n v="3"/>
    <n v="32252000"/>
    <n v="27"/>
    <n v="27"/>
    <n v="27"/>
    <m/>
  </r>
  <r>
    <n v="10"/>
    <x v="15"/>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62"/>
    <s v="Fortaleciendo capacidades ciudadanas para que Engativá camine segura"/>
    <s v="Fortalecer 100 organizaciones comunitarias a través de capacidades para promover acciones de corresponsabilidad en la gestión de la seguridad y la convivencia  "/>
    <s v="FORTALECIMIENTO DE CAPACIDADES"/>
    <n v="100"/>
    <s v="Suma"/>
    <n v="25"/>
    <n v="25"/>
    <n v="25"/>
    <n v="25"/>
    <n v="100"/>
    <n v="0"/>
    <n v="1293236000"/>
    <n v="1182"/>
    <n v="1216"/>
    <n v="1251"/>
    <m/>
  </r>
  <r>
    <n v="10"/>
    <x v="15"/>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62"/>
    <s v="Fortaleciendo capacidades ciudadanas para que Engativá camine segura"/>
    <s v="Implementar 4 acciones formativas diferenciales para la promoción de la convivencia ciudadana"/>
    <s v="FORMACIÓN"/>
    <n v="4"/>
    <s v="Suma"/>
    <n v="1"/>
    <n v="1"/>
    <n v="1"/>
    <n v="1"/>
    <n v="4"/>
    <n v="0"/>
    <n v="431082000"/>
    <n v="394"/>
    <n v="405"/>
    <n v="417"/>
    <m/>
  </r>
  <r>
    <n v="10"/>
    <x v="15"/>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380"/>
    <s v="Cero tolerancias a las violencias contra las mujeres y violencias basadas en género en Engativá"/>
    <s v="Vincular 4000 personas en acciones para la prevención del feminicidio y la violencia contra la mujer."/>
    <s v="PREVENCIÓN"/>
    <n v="4000"/>
    <s v="Suma"/>
    <n v="1000"/>
    <n v="1000"/>
    <n v="1000"/>
    <n v="1000"/>
    <n v="4000"/>
    <n v="0"/>
    <n v="1735749000"/>
    <n v="1586"/>
    <n v="1632"/>
    <n v="1680"/>
    <m/>
  </r>
  <r>
    <n v="10"/>
    <x v="15"/>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82"/>
    <s v="Engativá segura y con acceso a la justicia"/>
    <s v="Suministrar 4 dotaciones a organismos de seguridad"/>
    <s v="DOTACIÓN"/>
    <n v="4"/>
    <s v="Suma"/>
    <n v="1"/>
    <n v="1"/>
    <n v="1"/>
    <n v="1"/>
    <n v="4"/>
    <n v="0"/>
    <n v="857019000"/>
    <n v="783"/>
    <n v="806"/>
    <n v="829"/>
    <m/>
  </r>
  <r>
    <n v="10"/>
    <x v="15"/>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82"/>
    <s v="Engativá segura y con acceso a la justicia"/>
    <s v="Intervenir 4 equipamientos de seguridad y acceso a la justicia con acciones de fortalecimiento, operación, adecuación y/o dotación."/>
    <s v="INTERVENCIÓN"/>
    <n v="4"/>
    <s v="Suma"/>
    <n v="1"/>
    <n v="1"/>
    <n v="1"/>
    <n v="1"/>
    <n v="4"/>
    <n v="0"/>
    <n v="857019000"/>
    <n v="783"/>
    <n v="806"/>
    <n v="829"/>
    <m/>
  </r>
  <r>
    <n v="10"/>
    <x v="15"/>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539"/>
    <s v="Seguridad y convivencia para Engativá"/>
    <s v="Fortalecer 4 programas de abordaje de conflictividad escolar para la convivencia con enfoque restaurativo."/>
    <s v="CONFLICTIVIDAD ESCOLAR"/>
    <n v="4"/>
    <s v="Suma"/>
    <n v="1"/>
    <n v="1"/>
    <n v="1"/>
    <n v="1"/>
    <n v="4"/>
    <n v="0"/>
    <n v="377056000"/>
    <n v="345"/>
    <n v="355"/>
    <n v="365"/>
    <m/>
  </r>
  <r>
    <n v="10"/>
    <x v="15"/>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539"/>
    <s v="Seguridad y convivencia para Engativá"/>
    <s v="Fortalecer 8 actores comunitarios con herramientas y capacidades para la implementación de un enfoque restaurativo para la justicia y la convivencia"/>
    <s v="FORTALECIMIENTO DE CAPACIDADES"/>
    <n v="8"/>
    <s v="Suma"/>
    <n v="2"/>
    <n v="2"/>
    <n v="2"/>
    <n v="2"/>
    <n v="8"/>
    <n v="0"/>
    <n v="502742000"/>
    <n v="459"/>
    <n v="473"/>
    <n v="487"/>
    <m/>
  </r>
  <r>
    <n v="10"/>
    <x v="15"/>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539"/>
    <s v="Seguridad y convivencia para Engativá"/>
    <s v="Implementar 4 proyectos comunitarios en la localidad, para la apropiación del Código Nacional de Seguridad y Convivencia Ciudadana"/>
    <s v="CÓDIGO NACIONAL DE SEGURIDAD Y CONVIVENCIA"/>
    <n v="4"/>
    <s v="Suma"/>
    <n v="1"/>
    <n v="1"/>
    <n v="1"/>
    <n v="1"/>
    <n v="4"/>
    <n v="0"/>
    <n v="251371000"/>
    <n v="230"/>
    <n v="236"/>
    <n v="243"/>
    <m/>
  </r>
  <r>
    <n v="10"/>
    <x v="15"/>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539"/>
    <s v="Seguridad y convivencia para Engativá"/>
    <s v="Ejecutar 4 programas comunitarios con enfoque restaurativo para el cuidado del espacio público y del medio ambiente"/>
    <s v="ACCIONES DE CUIDADO"/>
    <n v="4"/>
    <s v="Suma"/>
    <n v="1"/>
    <n v="1"/>
    <n v="1"/>
    <n v="1"/>
    <n v="4"/>
    <n v="0"/>
    <n v="377056000"/>
    <n v="345"/>
    <n v="355"/>
    <n v="365"/>
    <m/>
  </r>
  <r>
    <n v="10"/>
    <x v="15"/>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815"/>
    <s v="Acuerdos en el espacio público para que Engativá camine segura"/>
    <s v="Realizar 4 acuerdos para la organización, la recuperación, el cuidado, el embellecimiento, la sostenibilidad, el mejoramiento y el aprovechamiento económico del espacio público."/>
    <s v="ACUERDOS "/>
    <n v="4"/>
    <s v="Suma"/>
    <n v="1"/>
    <n v="1"/>
    <n v="1"/>
    <n v="1"/>
    <n v="4"/>
    <n v="0"/>
    <n v="1621471000"/>
    <n v="1482"/>
    <n v="1525"/>
    <n v="1569"/>
    <m/>
  </r>
  <r>
    <n v="10"/>
    <x v="15"/>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267"/>
    <s v="Conservación y construcción del espacio publico en Engativá"/>
    <s v="Intervenir 2500 metros cuadrados de elementos del sistema de espacio público peatonal con acciones de construcción y/o conservación."/>
    <s v="INTERVENCIÓN"/>
    <n v="2500"/>
    <s v="Suma"/>
    <n v="625"/>
    <n v="625"/>
    <n v="625"/>
    <n v="625"/>
    <n v="2500"/>
    <n v="0"/>
    <n v="1851039000"/>
    <n v="1691"/>
    <n v="1741"/>
    <n v="1791"/>
    <m/>
  </r>
  <r>
    <n v="10"/>
    <x v="15"/>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300"/>
    <s v="Engativá previene el feminicidio y las violencias basadas en género"/>
    <s v="Implementar 4 estrategias de seguridad y convivencia a través de gestores locales que permitan el uso y disfrute del espacio público."/>
    <s v="ESTRATEGIAS DE SEGURIDAD Y CONVIVENCIA"/>
    <n v="4"/>
    <s v="Suma"/>
    <n v="1"/>
    <n v="1"/>
    <n v="1"/>
    <n v="1"/>
    <n v="4"/>
    <n v="0"/>
    <n v="2856719000"/>
    <n v="2610"/>
    <n v="2686"/>
    <n v="2765"/>
    <m/>
  </r>
  <r>
    <n v="10"/>
    <x v="15"/>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359"/>
    <s v="Engativá una localidad con menos pobreza"/>
    <s v="Beneficiar 3200 jóvenes con transferencias condicionadas y acompañamiento psicosocial para la promoción al acceso y permanencia a oportunidades de formación y empleabilidad"/>
    <s v="TRANSFERENCIAS MONETARIAS"/>
    <n v="3200"/>
    <s v="Suma"/>
    <n v="800"/>
    <n v="800"/>
    <n v="800"/>
    <n v="800"/>
    <n v="3200"/>
    <n v="0"/>
    <n v="2856719000"/>
    <n v="2610"/>
    <n v="2686"/>
    <n v="2765"/>
    <m/>
  </r>
  <r>
    <n v="10"/>
    <x v="15"/>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359"/>
    <s v="Engativá una localidad con menos pobreza"/>
    <s v="Atender 10000 personas con apoyos que contribuyan al ingreso mínimo garantizado."/>
    <s v="INGRESO MÍNIMO"/>
    <n v="10000"/>
    <s v="Constante"/>
    <n v="10000"/>
    <n v="10000"/>
    <n v="10000"/>
    <n v="10000"/>
    <n v="10000"/>
    <n v="0"/>
    <n v="5713449000"/>
    <n v="5221"/>
    <n v="5373"/>
    <n v="5529"/>
    <m/>
  </r>
  <r>
    <n v="10"/>
    <x v="15"/>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359"/>
    <s v="Engativá una localidad con menos pobreza"/>
    <s v="Beneficiar 3650 personas mayores con apoyo económico tipo C"/>
    <s v="APOYO ECONÓMICO PERSONA MAYOR"/>
    <n v="3650"/>
    <s v="Constante"/>
    <n v="3650"/>
    <n v="3650"/>
    <n v="3650"/>
    <n v="3650"/>
    <n v="3650"/>
    <n v="0"/>
    <n v="8570168000"/>
    <n v="7831"/>
    <n v="8059"/>
    <n v="8294"/>
    <m/>
  </r>
  <r>
    <n v="10"/>
    <x v="15"/>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765"/>
    <s v="Erradicando el Hambre en Engativá"/>
    <s v="Habilitar 230 cupos para la atención de población en inseguridad alimentaria y nutricional del Distrito Capital, a través de comedores comunitarios."/>
    <s v="SEGURIDAD ALIMENTARIA"/>
    <n v="230"/>
    <s v="Constante"/>
    <n v="230"/>
    <n v="230"/>
    <n v="230"/>
    <n v="230"/>
    <n v="230"/>
    <n v="0"/>
    <n v="1142692000"/>
    <n v="1044"/>
    <n v="1075"/>
    <n v="1106"/>
    <m/>
  </r>
  <r>
    <n v="10"/>
    <x v="15"/>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540"/>
    <s v="Salud activa para todos en Engativá"/>
    <s v="Vincular 600 personas con discapacidad, cuidadores y cuidadoras, en actividades complementarias en salud."/>
    <s v="ACCIONES COMPLEMENTARIAS "/>
    <n v="600"/>
    <s v="Suma"/>
    <n v="150"/>
    <n v="150"/>
    <n v="150"/>
    <n v="150"/>
    <n v="600"/>
    <n v="0"/>
    <n v="857019000"/>
    <n v="783"/>
    <n v="806"/>
    <n v="829"/>
    <m/>
  </r>
  <r>
    <n v="10"/>
    <x v="15"/>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540"/>
    <s v="Salud activa para todos en Engativá"/>
    <s v="Vincular 200  personas a las acciones desarrolladas desde los dispositivos de base comunitaria en respuesta al consumo de SPA."/>
    <s v="DISMINUCIÓN FACTORES DE RIESGO SPA"/>
    <n v="200"/>
    <s v="Suma"/>
    <n v="50"/>
    <n v="50"/>
    <n v="50"/>
    <n v="50"/>
    <n v="200"/>
    <n v="0"/>
    <n v="285673000"/>
    <n v="261"/>
    <n v="269"/>
    <n v="276"/>
    <m/>
  </r>
  <r>
    <n v="10"/>
    <x v="15"/>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540"/>
    <s v="Salud activa para todos en Engativá"/>
    <s v="Beneficiar 1600 personas con discapacidad a través de Dispositivos de Asistencia Personal - Ayudas Técnicas (no incluidas en los Planes de Beneficios)."/>
    <s v="DISPOSITIVOS DE ASISTENCIA PERSONAL"/>
    <n v="1600"/>
    <s v="Suma"/>
    <n v="400"/>
    <n v="400"/>
    <n v="400"/>
    <n v="400"/>
    <n v="1600"/>
    <n v="0"/>
    <n v="1599759000"/>
    <n v="1462"/>
    <n v="1504"/>
    <n v="1548"/>
    <m/>
  </r>
  <r>
    <n v="10"/>
    <x v="15"/>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540"/>
    <s v="Salud activa para todos en Engativá"/>
    <s v="Vincular 350 personas a las acciones y estrategias para promover la salud sexual y reproductiva consciente en los diferentes ciclos de vida"/>
    <s v="SALUD SEXUAL Y REPRODUCTIVA"/>
    <n v="350"/>
    <s v="Suma"/>
    <n v="85"/>
    <n v="90"/>
    <n v="90"/>
    <n v="85"/>
    <n v="350"/>
    <n v="0"/>
    <n v="342812000"/>
    <n v="313"/>
    <n v="322"/>
    <n v="332"/>
    <m/>
  </r>
  <r>
    <n v="10"/>
    <x v="15"/>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n v="2540"/>
    <s v="Salud activa para todos en Engativá"/>
    <s v="Vincular 800 personas en acciones complementarias en salud física, nutricional y oral"/>
    <s v="SALUD FÍSICA Y NUTRICIONAL"/>
    <n v="800"/>
    <s v="Suma"/>
    <n v="200"/>
    <n v="200"/>
    <n v="200"/>
    <n v="200"/>
    <n v="800"/>
    <n v="0"/>
    <n v="342812000"/>
    <n v="313"/>
    <n v="322"/>
    <n v="332"/>
    <m/>
  </r>
  <r>
    <n v="10"/>
    <x v="15"/>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540"/>
    <s v="Salud activa para todos en Engativá"/>
    <s v="Beneficiar 3200 personas con acciones para la promoción y atención de la salud mental"/>
    <s v="SALUD MENTAL"/>
    <n v="3200"/>
    <s v="Suma"/>
    <n v="800"/>
    <n v="800"/>
    <n v="800"/>
    <n v="800"/>
    <n v="3200"/>
    <n v="0"/>
    <n v="1678610000"/>
    <n v="1534"/>
    <n v="1578"/>
    <n v="1624"/>
    <m/>
  </r>
  <r>
    <n v="10"/>
    <x v="15"/>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479"/>
    <s v="Engativa activa con la innovacion e identidad local"/>
    <s v="Desarrollar 4 acciones orientadas a la ciudadanía, en el marco de la estrategia “Bogotaneidad”"/>
    <s v="ESTRATEGIA BOGOTANEIDAD"/>
    <n v="4"/>
    <s v="Suma"/>
    <n v="1"/>
    <n v="1"/>
    <n v="1"/>
    <n v="1"/>
    <n v="4"/>
    <n v="0"/>
    <n v="685613000"/>
    <n v="626"/>
    <n v="645"/>
    <n v="663"/>
    <m/>
  </r>
  <r>
    <n v="10"/>
    <x v="15"/>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479"/>
    <s v="Engativa activa con la innovacion e identidad local"/>
    <s v="Fortalecer 1 unidades de innovación publica y social a nivel local"/>
    <s v="INNOVACIÓN PÚBLICA"/>
    <n v="1"/>
    <s v="Constante"/>
    <n v="1"/>
    <n v="1"/>
    <n v="1"/>
    <n v="1"/>
    <n v="1"/>
    <n v="0"/>
    <n v="114266000"/>
    <n v="104"/>
    <n v="107"/>
    <n v="111"/>
    <m/>
  </r>
  <r>
    <n v="10"/>
    <x v="15"/>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375"/>
    <s v="Igualdad de oportunidades para la inclusión social, productiva y política"/>
    <s v="Vincular 800 personas en procesos para la prevención de violencias en el contexto familiar y/o violencia sexual   "/>
    <s v="PREVENCIÓN"/>
    <n v="800"/>
    <s v="Suma"/>
    <n v="200"/>
    <n v="200"/>
    <n v="200"/>
    <n v="200"/>
    <n v="800"/>
    <n v="0"/>
    <n v="1107264000"/>
    <n v="1012"/>
    <n v="1041"/>
    <n v="1072"/>
    <m/>
  </r>
  <r>
    <n v="10"/>
    <x v="15"/>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375"/>
    <s v="Igualdad de oportunidades para la inclusión social, productiva y política"/>
    <s v="Vincular 3000 mujeres cuidadoras a estrategias de cuidado."/>
    <s v="ESTRATEGIAS DE CUIDADO"/>
    <n v="3000"/>
    <s v="Suma"/>
    <n v="750"/>
    <n v="750"/>
    <n v="750"/>
    <n v="750"/>
    <n v="3000"/>
    <n v="0"/>
    <n v="1507204000"/>
    <n v="1377"/>
    <n v="1417"/>
    <n v="1459"/>
    <m/>
  </r>
  <r>
    <n v="10"/>
    <x v="15"/>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375"/>
    <s v="Igualdad de oportunidades para la inclusión social, productiva y política"/>
    <s v="Vincular 1600  mujeres para el ejercicio de derechos y el fortalecimiento de su autonomía económica"/>
    <s v="FORTALECIMIENTO DE CAPACIDADES"/>
    <n v="1600"/>
    <s v="Suma"/>
    <n v="400"/>
    <n v="400"/>
    <n v="400"/>
    <n v="400"/>
    <n v="1600"/>
    <n v="0"/>
    <n v="1735749000"/>
    <n v="1586"/>
    <n v="1632"/>
    <n v="1680"/>
    <m/>
  </r>
  <r>
    <n v="10"/>
    <x v="15"/>
    <s v="MUJERES/INTEGRACIÓN SOCIAL"/>
    <n v="28"/>
    <s v="Numero de espacios con adecuación y dotación en las manzanas del cuidado"/>
    <s v="Cuidado de la vida"/>
    <s v="Adecuación y dotación de manzanas del cuidado"/>
    <s v="Gestión Pública Local"/>
    <m/>
    <s v="Objetivo 2. Bogotá Confía en su Bien - Estar"/>
    <s v="Programa 12. Bogotá cuida a su gente"/>
    <n v="12"/>
    <n v="2375"/>
    <s v="Igualdad de oportunidades para la inclusión social, productiva y política"/>
    <s v="Adecuar y dotar 1 espacios en las manzanas del cuidado"/>
    <s v="DOTACIÓN"/>
    <n v="1"/>
    <s v="Constante"/>
    <n v="1"/>
    <n v="1"/>
    <n v="1"/>
    <n v="1"/>
    <n v="1"/>
    <n v="0"/>
    <n v="1371226000"/>
    <n v="1253"/>
    <n v="1289"/>
    <n v="1327"/>
    <m/>
  </r>
  <r>
    <n v="10"/>
    <x v="15"/>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50"/>
    <s v="Engativá un territorio de paz y reconciliación "/>
    <s v="Realizar 4 procesos pedagógicos, artísticos, culturales, formativos o para el fortalecimiento de iniciativas ciudadanas para la apropiación social de la memoria, verdad, reparación integral a víctimas, paz y reconciliación"/>
    <s v="INICIATIVAS"/>
    <n v="4"/>
    <s v="Suma"/>
    <n v="1"/>
    <n v="1"/>
    <n v="1"/>
    <n v="1"/>
    <n v="4"/>
    <n v="0"/>
    <n v="243731000"/>
    <n v="223"/>
    <n v="229"/>
    <n v="236"/>
    <m/>
  </r>
  <r>
    <n v="10"/>
    <x v="15"/>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50"/>
    <s v="Engativá un territorio de paz y reconciliación "/>
    <s v="Realizar 4 acciones de construcción de paz que contribuyan al tejido social, la integración local, la sostenibilidad económica y/o desarrollo territorial para la reconciliación."/>
    <s v="ACCIONES DE CONSTRUCCIÓN DE PAZ"/>
    <n v="4"/>
    <s v="Suma"/>
    <n v="1"/>
    <n v="1"/>
    <n v="1"/>
    <n v="1"/>
    <n v="4"/>
    <n v="0"/>
    <n v="243731000"/>
    <n v="223"/>
    <n v="229"/>
    <n v="236"/>
    <m/>
  </r>
  <r>
    <n v="10"/>
    <x v="15"/>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50"/>
    <s v="Engativá un territorio de paz y reconciliación "/>
    <s v="Realizar 4 procesos de fortalecimiento de habilidades y capacidades de la población víctima del conflicto armado o excombatientes para promover su participación en los diferentes escenarios."/>
    <s v="FORTALECIMIENTO DE CAPACIDADES"/>
    <n v="4"/>
    <s v="Suma"/>
    <n v="1"/>
    <n v="1"/>
    <n v="1"/>
    <n v="1"/>
    <n v="4"/>
    <n v="0"/>
    <n v="243731000"/>
    <n v="223"/>
    <n v="229"/>
    <n v="236"/>
    <m/>
  </r>
  <r>
    <n v="10"/>
    <x v="15"/>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339"/>
    <s v="Engativá activa el arte y la cultura"/>
    <s v="Otorgar 100 estímulos de apoyo al sector artístico y cultural."/>
    <s v="ESTÍMULOS"/>
    <n v="100"/>
    <s v="Suma"/>
    <n v="25"/>
    <n v="25"/>
    <n v="25"/>
    <n v="25"/>
    <n v="100"/>
    <n v="0"/>
    <n v="799879000"/>
    <n v="731"/>
    <n v="752"/>
    <n v="774"/>
    <m/>
  </r>
  <r>
    <n v="10"/>
    <x v="15"/>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339"/>
    <s v="Engativá activa el arte y la cultura"/>
    <s v="Realizar 20 eventos de promoción, circulación y apropiación de actividades artísticas, culturales y patrimoniales."/>
    <s v="EVENTOS"/>
    <n v="20"/>
    <s v="Suma"/>
    <n v="5"/>
    <n v="5"/>
    <n v="5"/>
    <n v="5"/>
    <n v="20"/>
    <n v="0"/>
    <n v="1124978000"/>
    <n v="1028"/>
    <n v="1058"/>
    <n v="1089"/>
    <m/>
  </r>
  <r>
    <n v="10"/>
    <x v="15"/>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339"/>
    <s v="Engativá activa el arte y la cultura"/>
    <s v="Capacitar 600 personas en los campos artísticos, interculturales, culturales y/o patrimoniales."/>
    <s v="CAPACITACIÓN"/>
    <n v="600"/>
    <s v="Suma"/>
    <n v="150"/>
    <n v="150"/>
    <n v="150"/>
    <n v="150"/>
    <n v="600"/>
    <n v="0"/>
    <n v="562489000"/>
    <n v="514"/>
    <n v="529"/>
    <n v="544"/>
    <m/>
  </r>
  <r>
    <n v="10"/>
    <x v="15"/>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339"/>
    <s v="Engativá activa el arte y la cultura"/>
    <s v="Beneficiar 20 organizaciones artísticas y culturales con elementos entregados."/>
    <s v="ENTREGA DE ELEMENTOS"/>
    <n v="20"/>
    <s v="Suma"/>
    <n v="5"/>
    <n v="5"/>
    <n v="5"/>
    <n v="5"/>
    <n v="20"/>
    <n v="0"/>
    <n v="562489000"/>
    <n v="514"/>
    <n v="529"/>
    <n v="544"/>
    <m/>
  </r>
  <r>
    <n v="10"/>
    <x v="15"/>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373"/>
    <s v="Engativá Activa"/>
    <s v="Beneficiar 10 colectivos u organizaciones recreo deportivas inscritas en el Banco que implementan iniciativas de carácter barrial con apoyos económicos"/>
    <s v="BANCO DE INICIATIVAS"/>
    <n v="10"/>
    <s v="Suma"/>
    <n v="2"/>
    <n v="3"/>
    <n v="3"/>
    <n v="2"/>
    <n v="10"/>
    <n v="0"/>
    <n v="499778000"/>
    <n v="457"/>
    <n v="470"/>
    <n v="484"/>
    <m/>
  </r>
  <r>
    <n v="10"/>
    <x v="15"/>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373"/>
    <s v="Engativá Activa"/>
    <s v="Beneficiar 11200 personas en actividades recreo-deportivas comunitarias."/>
    <s v="ACTIVIDADES RECREODEPORTIVAS"/>
    <n v="11200"/>
    <s v="Suma"/>
    <n v="2800"/>
    <n v="2800"/>
    <n v="2800"/>
    <n v="2800"/>
    <n v="11200"/>
    <n v="0"/>
    <n v="2498915000"/>
    <n v="2283"/>
    <n v="2350"/>
    <n v="2418"/>
    <m/>
  </r>
  <r>
    <n v="10"/>
    <x v="15"/>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373"/>
    <s v="Engativá Activa"/>
    <s v="Capacitar 600 Personas en los campos deportivos."/>
    <s v="CAPACITACIÓN"/>
    <n v="600"/>
    <s v="Suma"/>
    <n v="150"/>
    <n v="150"/>
    <n v="150"/>
    <n v="150"/>
    <n v="600"/>
    <n v="0"/>
    <n v="999568000"/>
    <n v="913"/>
    <n v="940"/>
    <n v="967"/>
    <m/>
  </r>
  <r>
    <n v="10"/>
    <x v="15"/>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368"/>
    <s v="Caminos de bienestar animal en Engativá"/>
    <s v="Vincular 4000 personas en acciones educativas en temas de protección y bienestar animal"/>
    <s v="ACCIONES PEDAGÓGICAS"/>
    <n v="4000"/>
    <s v="Suma"/>
    <n v="1000"/>
    <n v="1000"/>
    <n v="1000"/>
    <n v="1000"/>
    <n v="4000"/>
    <n v="0"/>
    <n v="209820000"/>
    <n v="192"/>
    <n v="197"/>
    <n v="203"/>
    <m/>
  </r>
  <r>
    <n v="10"/>
    <x v="15"/>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368"/>
    <s v="Caminos de bienestar animal en Engativá"/>
    <s v="Atender 900 animales en los programas de brigadas médicas, urgencias veterinarias y adopciones"/>
    <s v="BIENESTAR ANIMAL"/>
    <n v="900"/>
    <s v="Suma"/>
    <n v="225"/>
    <n v="225"/>
    <n v="225"/>
    <n v="225"/>
    <n v="900"/>
    <n v="0"/>
    <n v="629473000"/>
    <n v="575"/>
    <n v="592"/>
    <n v="609"/>
    <m/>
  </r>
  <r>
    <n v="10"/>
    <x v="15"/>
    <s v="AMBIENTE"/>
    <n v="45"/>
    <s v="Número de animales esterilizados"/>
    <s v="Cuidado de la vida"/>
    <s v="Protección y bienestar animal"/>
    <s v="Presupuestos Participativos"/>
    <m/>
    <s v="Objetivo 2. Bogotá Confía en su Bien - Estar"/>
    <s v="Programa 15. Bogotá protege todas las formas de vida"/>
    <n v="16"/>
    <n v="2368"/>
    <s v="Caminos de bienestar animal en Engativá"/>
    <s v="Esterilizar 8000 perros y gatos incluyendo los que está en condición de vulnerabilidad"/>
    <s v="ESTERILIZACIÓN"/>
    <n v="8000"/>
    <s v="Suma"/>
    <n v="2000"/>
    <n v="2000"/>
    <n v="2000"/>
    <n v="2000"/>
    <n v="8000"/>
    <n v="0"/>
    <n v="839305000"/>
    <n v="767"/>
    <n v="789"/>
    <n v="812"/>
    <m/>
  </r>
  <r>
    <n v="10"/>
    <x v="15"/>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444"/>
    <s v="Jóvenes con capacidades proyecto de vida para la ciudadanía, la_x000a_innovación y el trabajo del siglo XXI en Engativá."/>
    <s v="Dotar 10 sedes educativas urbanas y rurales con recursos pedagógicos y/o tecnológicos"/>
    <s v="DOTACIÓN"/>
    <n v="10"/>
    <s v="Suma"/>
    <n v="2"/>
    <n v="3"/>
    <n v="3"/>
    <n v="2"/>
    <n v="10"/>
    <n v="0"/>
    <n v="1142692000"/>
    <n v="1044"/>
    <n v="1075"/>
    <n v="1106"/>
    <m/>
  </r>
  <r>
    <n v="10"/>
    <x v="15"/>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4"/>
    <s v="Jóvenes con capacidades proyecto de vida para la ciudadanía, la_x000a_innovación y el trabajo del siglo XXI en Engativá."/>
    <s v="Beneficiar 250 estudiantes con apoyo de sostenimiento para la permanencia en la educación posmedia (niveles de formación técnico profesional, tecnólogo, profesional universitario y educación para el trabajo y desarrollo humano)."/>
    <s v="SOSTENIMIENTO"/>
    <n v="250"/>
    <s v="Suma"/>
    <n v="62"/>
    <n v="63"/>
    <n v="63"/>
    <n v="62"/>
    <n v="250"/>
    <n v="0"/>
    <n v="3428065000"/>
    <n v="3132"/>
    <n v="3224"/>
    <n v="3317"/>
    <m/>
  </r>
  <r>
    <n v="10"/>
    <x v="15"/>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444"/>
    <s v="Jóvenes con capacidades proyecto de vida para la ciudadanía, la_x000a_innovación y el trabajo del siglo XXI en Engativá."/>
    <s v="Beneficiar 250 personas con apoyo para la educación posmedia (niveles de formación técnico profesional, tecnólogo, profesional universitario y educación para el trabajo y desarrollo humano)."/>
    <s v="APOYO EDUCACIÓN POSMEDIA"/>
    <n v="250"/>
    <s v="Suma"/>
    <n v="62"/>
    <n v="63"/>
    <n v="63"/>
    <n v="62"/>
    <n v="250"/>
    <n v="0"/>
    <n v="5713449000"/>
    <n v="5221"/>
    <n v="5373"/>
    <n v="5529"/>
    <m/>
  </r>
  <r>
    <n v="10"/>
    <x v="15"/>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525"/>
    <s v="Engativá emprende"/>
    <s v="Realizar 4 acciones para fortalecer las capacidades y/o habilidades, técnicas y blandas de las personas de la localidad, con el fin de mejorar el acceso a oportunidades de empleo."/>
    <s v="FORTALECIMIENTO DE CAPACIDADES"/>
    <n v="4"/>
    <s v="Suma"/>
    <n v="1"/>
    <n v="1"/>
    <n v="1"/>
    <n v="1"/>
    <n v="4"/>
    <n v="0"/>
    <n v="1678610000"/>
    <n v="1534"/>
    <n v="1578"/>
    <n v="1624"/>
    <m/>
  </r>
  <r>
    <n v="10"/>
    <x v="15"/>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525"/>
    <s v="Engativá emprende"/>
    <s v="Apoyar 100 MiPymes y/o emprendimientos orientados al fortalecimiento de las capacidades locales para la gestión y el desarrollo turístico"/>
    <s v="DESARROLLO TURÍSTICO"/>
    <n v="100"/>
    <s v="Suma"/>
    <n v="25"/>
    <n v="25"/>
    <n v="25"/>
    <n v="25"/>
    <n v="100"/>
    <n v="0"/>
    <n v="1290100000"/>
    <n v="1179"/>
    <n v="1213"/>
    <n v="1248"/>
    <m/>
  </r>
  <r>
    <n v="10"/>
    <x v="15"/>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376"/>
    <s v="Engativá activa y creativa"/>
    <s v="Financiar 40 proyectos del sector cultural y creativo."/>
    <s v="SOSTENIBILIDAD"/>
    <n v="40"/>
    <s v="Suma"/>
    <n v="10"/>
    <n v="10"/>
    <n v="10"/>
    <n v="10"/>
    <n v="40"/>
    <n v="0"/>
    <n v="1107264000"/>
    <n v="1012"/>
    <n v="1041"/>
    <n v="1072"/>
    <m/>
  </r>
  <r>
    <n v="10"/>
    <x v="15"/>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09"/>
    <s v="Engativá trabaja segura"/>
    <s v="Apoyar 400 MiPymes, emprendimientos y/o actores de la economía informal para el fortalecimiento del tejido empresarial local."/>
    <s v="TEJIDO EMPRESARIAL LOCAL"/>
    <n v="400"/>
    <s v="Suma"/>
    <n v="100"/>
    <n v="100"/>
    <n v="100"/>
    <n v="100"/>
    <n v="400"/>
    <n v="0"/>
    <n v="1107264000"/>
    <n v="1012"/>
    <n v="1041"/>
    <n v="1072"/>
    <m/>
  </r>
  <r>
    <n v="10"/>
    <x v="15"/>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379"/>
    <s v="Parques seguros para Engativá"/>
    <s v="Intervenir 20 Parques vecinales y/o de bolsillo con acciones de mejoramiento, mantenimiento y/o dotación."/>
    <s v="INTERVENCIÓN"/>
    <n v="20"/>
    <s v="Suma"/>
    <n v="5"/>
    <n v="5"/>
    <n v="5"/>
    <n v="5"/>
    <n v="20"/>
    <n v="0"/>
    <n v="1884295000"/>
    <n v="1722"/>
    <n v="1772"/>
    <n v="1823"/>
    <m/>
  </r>
  <r>
    <n v="10"/>
    <x v="15"/>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63"/>
    <s v="Caminos sostenibles en Engativá"/>
    <s v="Implementar 16  procesos comunitarios de educación ambiental que promueven la conservación de la biodiversidad y el agua"/>
    <s v="EDUCACIÓN AMBIENTAL"/>
    <n v="16"/>
    <s v="Suma"/>
    <n v="4"/>
    <n v="4"/>
    <n v="4"/>
    <n v="4"/>
    <n v="16"/>
    <n v="0"/>
    <n v="690759000"/>
    <n v="631"/>
    <n v="650"/>
    <n v="668"/>
    <m/>
  </r>
  <r>
    <n v="10"/>
    <x v="15"/>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63"/>
    <s v="Caminos sostenibles en Engativá"/>
    <s v="Mantener 400 m2 de jardinería"/>
    <s v="JARDINERÍA"/>
    <n v="400"/>
    <s v="Suma"/>
    <n v="100"/>
    <n v="100"/>
    <n v="100"/>
    <n v="100"/>
    <n v="400"/>
    <n v="0"/>
    <n v="138149000"/>
    <n v="126"/>
    <n v="130"/>
    <n v="134"/>
    <m/>
  </r>
  <r>
    <n v="10"/>
    <x v="15"/>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63"/>
    <s v="Caminos sostenibles en Engativá"/>
    <s v="Mantener 2000 árboles en zona urbana"/>
    <s v="ARBOLADO"/>
    <n v="2000"/>
    <s v="Suma"/>
    <n v="500"/>
    <n v="500"/>
    <n v="500"/>
    <n v="500"/>
    <n v="2000"/>
    <n v="0"/>
    <n v="276299000"/>
    <n v="252"/>
    <n v="260"/>
    <n v="267"/>
    <m/>
  </r>
  <r>
    <n v="10"/>
    <x v="15"/>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363"/>
    <s v="Caminos sostenibles en Engativá"/>
    <s v="Capacitar 8000 personas en separación en la fuente y reciclaje"/>
    <s v="SEPARACIÓN EN LA FUENTE"/>
    <n v="8000"/>
    <s v="Suma"/>
    <n v="2000"/>
    <n v="2000"/>
    <n v="2000"/>
    <n v="2000"/>
    <n v="8000"/>
    <n v="0"/>
    <n v="1461495000"/>
    <n v="1335"/>
    <n v="1374"/>
    <n v="1414"/>
    <m/>
  </r>
  <r>
    <n v="10"/>
    <x v="15"/>
    <s v="AMBIENTE"/>
    <n v="63"/>
    <s v="Número de m2 de áreas renaturaliz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314"/>
    <s v="Restauración activa para los ecosistemas en Engativá"/>
    <s v="Generar 500 m2 de áreas renaturalizadas"/>
    <s v="RENATURALIZACIÓN"/>
    <n v="500"/>
    <s v="Suma"/>
    <n v="125"/>
    <n v="125"/>
    <n v="125"/>
    <n v="125"/>
    <n v="500"/>
    <n v="0"/>
    <n v="276299000"/>
    <n v="252"/>
    <n v="260"/>
    <n v="267"/>
    <m/>
  </r>
  <r>
    <n v="10"/>
    <x v="15"/>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291"/>
    <s v="Engativa activa con la malla vial local"/>
    <s v="Intervenir 40 Kilómetros-carril de malla vial urbana (local y/o intermedia) con acciones de construcción y/o conservación"/>
    <s v="INTERVENCIÓN MALLA VIAL LOCAL"/>
    <n v="40"/>
    <s v="Suma"/>
    <n v="10"/>
    <n v="10"/>
    <n v="10"/>
    <n v="10"/>
    <n v="40"/>
    <n v="0"/>
    <n v="15997686000"/>
    <n v="14618"/>
    <n v="15043"/>
    <n v="15481"/>
    <m/>
  </r>
  <r>
    <n v="10"/>
    <x v="15"/>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321"/>
    <s v="Engativá activa frente a la gestión del riesgo de desastres y cambio climático"/>
    <s v="Realizar 4 acciones efectivas para el fortalecimiento de las capacidades locales para la respuesta a emergencias y desastres"/>
    <s v="GESTIÓN DEL RIESGO"/>
    <n v="4"/>
    <s v="Suma"/>
    <n v="1"/>
    <n v="1"/>
    <n v="1"/>
    <n v="1"/>
    <n v="4"/>
    <n v="0"/>
    <n v="342812000"/>
    <n v="313"/>
    <n v="322"/>
    <n v="332"/>
    <m/>
  </r>
  <r>
    <n v="10"/>
    <x v="15"/>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76"/>
    <s v="Dotaciones, desarrollo Integral para la Transformación Social"/>
    <s v="Dotar y/o acondicionar 8 unidades operativas orientadas a la atención de la primera infancia (Jardines Infantiles, Casas de Pensamiento Intercultural, Modalidad Espacios Rurales, Crecemos en la Ruralidad, Creciendo Juntos, Centros Amar, Centros Forjar)"/>
    <s v="DOTACIÓN"/>
    <n v="8"/>
    <s v="Suma"/>
    <n v="0"/>
    <n v="4"/>
    <n v="0"/>
    <n v="4"/>
    <n v="8"/>
    <n v="0"/>
    <n v="0"/>
    <n v="1440"/>
    <n v="0"/>
    <n v="1525"/>
    <m/>
  </r>
  <r>
    <n v="10"/>
    <x v="15"/>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76"/>
    <s v="Dotaciones, desarrollo Integral para la Transformación Social"/>
    <s v="Dotar y/o acondicionar 1 unidades operativas de atención especializada (Centros Integrarte, Centros Crecer y Cadis)"/>
    <s v="DOTACIÓN"/>
    <n v="1"/>
    <s v="Suma"/>
    <n v="0"/>
    <n v="0"/>
    <n v="1"/>
    <n v="0"/>
    <n v="1"/>
    <n v="0"/>
    <n v="0"/>
    <n v="0"/>
    <n v="741"/>
    <n v="0"/>
    <m/>
  </r>
  <r>
    <n v="10"/>
    <x v="15"/>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76"/>
    <s v="Dotaciones, desarrollo Integral para la Transformación Social"/>
    <s v="Dotar y/o acondicionar 1 unidades operativas orientadas a la atención de jóvenes (casas de la juventud, centros forjar)"/>
    <s v="DOTACIÓN"/>
    <n v="1"/>
    <s v="Suma"/>
    <n v="1"/>
    <n v="0"/>
    <n v="0"/>
    <n v="0"/>
    <n v="1"/>
    <n v="0"/>
    <n v="630311000"/>
    <n v="0"/>
    <n v="0"/>
    <n v="0"/>
    <m/>
  </r>
  <r>
    <n v="10"/>
    <x v="15"/>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76"/>
    <s v="Dotaciones, desarrollo Integral para la Transformación Social"/>
    <s v="Dotar y/o acondicionar 1 Centros de Desarrollo Comunitarios para la prestación de servicios sociales dirigidas al desarrollo de capacidades y generación de oportunidades"/>
    <s v="DOTACIÓN"/>
    <n v="1"/>
    <s v="Suma"/>
    <n v="0"/>
    <n v="0"/>
    <n v="1"/>
    <n v="0"/>
    <n v="1"/>
    <n v="0"/>
    <n v="0"/>
    <n v="0"/>
    <n v="741"/>
    <n v="0"/>
    <m/>
  </r>
  <r>
    <n v="10"/>
    <x v="15"/>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76"/>
    <s v="Dotaciones, desarrollo Integral para la Transformación Social"/>
    <s v="Dotar y/o acondicionar 3 unidades operativas orientadas a la prestación de servicios a la persona mayor."/>
    <s v="DOTACIÓN"/>
    <n v="3"/>
    <s v="Suma"/>
    <n v="3"/>
    <n v="0"/>
    <n v="0"/>
    <n v="0"/>
    <n v="3"/>
    <n v="0"/>
    <n v="945462000"/>
    <n v="0"/>
    <n v="0"/>
    <n v="0"/>
    <m/>
  </r>
  <r>
    <n v="10"/>
    <x v="15"/>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933"/>
    <s v="Fortalecimiento al desarollo local en Engativá"/>
    <s v="Intervenir 1 sede administrativa local"/>
    <s v="INTERVENCIÓN"/>
    <n v="1"/>
    <s v="Constante"/>
    <n v="1"/>
    <n v="1"/>
    <n v="1"/>
    <n v="1"/>
    <n v="1"/>
    <n v="0"/>
    <n v="1142692000"/>
    <n v="1044"/>
    <n v="1075"/>
    <n v="1106"/>
    <m/>
  </r>
  <r>
    <n v="10"/>
    <x v="15"/>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933"/>
    <s v="Fortalecimiento al desarollo local en Engativá"/>
    <s v="Realizar 4 estrategias de fortalecimiento institucional (una por vigencia)."/>
    <s v="FORTALECIMIENTO INSTITUCIONAL"/>
    <n v="4"/>
    <s v="Suma"/>
    <n v="1"/>
    <n v="1"/>
    <n v="1"/>
    <n v="1"/>
    <n v="4"/>
    <n v="0"/>
    <n v="11426880000"/>
    <n v="10441"/>
    <n v="10745"/>
    <n v="11058"/>
    <m/>
  </r>
  <r>
    <n v="10"/>
    <x v="15"/>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933"/>
    <s v="Fortalecimiento al desarollo local en Engativá"/>
    <s v="Realizar 4 acciones de inspección, vigilancia y control (una por vigencia).."/>
    <s v="IVC"/>
    <n v="4"/>
    <s v="Suma"/>
    <n v="1"/>
    <n v="1"/>
    <n v="1"/>
    <n v="1"/>
    <n v="4"/>
    <n v="0"/>
    <n v="3428065000"/>
    <n v="3132"/>
    <n v="3224"/>
    <n v="3317"/>
    <m/>
  </r>
  <r>
    <n v="10"/>
    <x v="15"/>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372"/>
    <s v="Conectando a Engativá"/>
    <s v="Operativizar 2 Centros de Acceso Comunitario en zonas rurales  y/o apartadas y/o urbanas, con énfasis en Servicios TIC´s generados."/>
    <s v="CONECTIVIDAD"/>
    <n v="2"/>
    <s v="Constante"/>
    <n v="2"/>
    <n v="2"/>
    <n v="2"/>
    <n v="2"/>
    <n v="2"/>
    <n v="0"/>
    <n v="576262000"/>
    <n v="527"/>
    <n v="542"/>
    <n v="558"/>
    <m/>
  </r>
  <r>
    <n v="10"/>
    <x v="15"/>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372"/>
    <s v="Conectando a Engativá"/>
    <s v="Operativizar 2 Centros de Acceso Comunitario en zonas rurales y/o apartadas y/o urbanas, con énfasis en procesos de formación y desarrollo de competencias digitales."/>
    <s v="FORTALECIMIENTO DE CAPACIDADES"/>
    <n v="2"/>
    <s v="Constante"/>
    <n v="2"/>
    <n v="2"/>
    <n v="2"/>
    <n v="2"/>
    <n v="2"/>
    <n v="0"/>
    <n v="577055000"/>
    <n v="527"/>
    <n v="543"/>
    <n v="558"/>
    <m/>
  </r>
  <r>
    <n v="10"/>
    <x v="15"/>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440"/>
    <s v="Fortaleciendo la participación en Engativá"/>
    <s v="Fortalecer 200 Organizaciones, JAC e Instancias de participación ciudadana"/>
    <s v="FORTALECIMIENTO DE ORGANIZACIONES"/>
    <n v="200"/>
    <s v="Suma"/>
    <n v="50"/>
    <n v="50"/>
    <n v="50"/>
    <n v="50"/>
    <n v="200"/>
    <n v="0"/>
    <n v="1394086000"/>
    <n v="1274"/>
    <n v="1311"/>
    <n v="1349"/>
    <m/>
  </r>
  <r>
    <n v="10"/>
    <x v="15"/>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440"/>
    <s v="Fortaleciendo la participación en Engativá"/>
    <s v="Capacitar 1000 personas a través de procesos de formación para la participación de manera virtual y presencial."/>
    <s v="CAPACITACIÓN"/>
    <n v="1000"/>
    <s v="Suma"/>
    <n v="250"/>
    <n v="250"/>
    <n v="250"/>
    <n v="250"/>
    <n v="1000"/>
    <n v="0"/>
    <n v="879867000"/>
    <n v="804"/>
    <n v="827"/>
    <n v="851"/>
    <m/>
  </r>
  <r>
    <n v="10"/>
    <x v="15"/>
    <s v="GOBIERNO"/>
    <n v="107"/>
    <s v="Salones comunales y/o casas de la participación rehabilitado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440"/>
    <s v="Fortaleciendo la participación en Engativá"/>
    <s v="Rehabilitar 20 salones comunales y/o casas de participación."/>
    <s v="REHABILITACIÓN"/>
    <n v="20"/>
    <s v="Suma"/>
    <n v="5"/>
    <n v="5"/>
    <n v="5"/>
    <n v="5"/>
    <n v="20"/>
    <n v="0"/>
    <n v="582776000"/>
    <n v="533"/>
    <n v="548"/>
    <n v="564"/>
    <m/>
  </r>
  <r>
    <n v="10"/>
    <x v="15"/>
    <s v="GOBIERNO"/>
    <n v="108"/>
    <s v="Organizaciones comunales dotadas"/>
    <s v="Democracia deliberativa y participación"/>
    <s v="Infraestructura de espacios para la participación"/>
    <s v="Presupuestos Participativos"/>
    <m/>
    <s v="Objetivo 5. Bogotá Confía en su Gobierno"/>
    <s v="Programa 39. Camino hacia una democracia deliberativa con un gobierno cercano a la gente y con participación ciudadana"/>
    <n v="32"/>
    <n v="2440"/>
    <s v="Fortaleciendo la participación en Engativá"/>
    <s v="Dotar 40 organizaciones comunales"/>
    <s v="DOTACIÓN"/>
    <n v="40"/>
    <s v="Suma"/>
    <n v="10"/>
    <n v="10"/>
    <n v="10"/>
    <n v="10"/>
    <n v="40"/>
    <n v="0"/>
    <n v="582776000"/>
    <n v="533"/>
    <n v="548"/>
    <n v="564"/>
    <m/>
  </r>
  <r>
    <n v="10"/>
    <x v="15"/>
    <s v="GOBIERNO"/>
    <n v="109"/>
    <s v="Medios comunitarios y alternativos fortalecidos."/>
    <s v="Gobierno confiable"/>
    <s v="Fortalecimiento a medios comunitarios y alternativos"/>
    <s v="Presupuestos Participativos"/>
    <m/>
    <s v="Objetivo 5. Bogotá Confía en su Gobierno"/>
    <s v="Programa 39. Camino hacia una democracia deliberativa con un gobierno cercano a la gente y con participación ciudadana"/>
    <n v="32"/>
    <n v="2440"/>
    <s v="Fortaleciendo la participación en Engativá"/>
    <s v="Fortalecer 30 medios comunitarios y alternativos"/>
    <s v="MEDIOS COMUNITARIOS"/>
    <n v="30"/>
    <s v="Constante"/>
    <n v="30"/>
    <n v="30"/>
    <n v="30"/>
    <n v="30"/>
    <n v="30"/>
    <n v="0"/>
    <n v="1108413000"/>
    <n v="1013"/>
    <n v="1042"/>
    <n v="1073"/>
    <m/>
  </r>
  <r>
    <n v="10"/>
    <x v="15"/>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381"/>
    <s v="Industria cultural para Engativá"/>
    <s v="Intervenir 1 equipamientos culturales con acciones de construcción, adecuación y/o dotación"/>
    <s v="INTERVENCIÓN"/>
    <n v="1"/>
    <s v="Constante"/>
    <n v="1"/>
    <n v="1"/>
    <n v="1"/>
    <n v="1"/>
    <n v="1"/>
    <n v="0"/>
    <n v="821591000"/>
    <n v="751"/>
    <n v="773"/>
    <n v="795"/>
    <m/>
  </r>
  <r>
    <n v="10"/>
    <x v="15"/>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77"/>
    <s v="Engativá un espacio para todos"/>
    <s v="Concertar e implementar 1 iniciativa de inversión local con los pueblos indígenas (aplica en todas las localidades con autoridades indígenas)"/>
    <s v="INICIATIVAS PUEBLO INDÍGENA"/>
    <n v="1"/>
    <s v="Constante"/>
    <n v="1"/>
    <n v="1"/>
    <n v="1"/>
    <n v="1"/>
    <n v="1"/>
    <n v="0"/>
    <n v="571346000"/>
    <n v="522"/>
    <n v="537"/>
    <n v="553"/>
    <m/>
  </r>
  <r>
    <n v="10"/>
    <x v="15"/>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77"/>
    <s v="Engativá un espacio para todos"/>
    <s v="Concertar e implementar 1 iniciativa de inversión local con las comunidades negras, afrocolombianas y palenqueras (aplica en todas las localidades con autoridades NAP)"/>
    <s v="INICIATIVAS COMUNIDADES NEGRAS, AFROCOLOMBIANAS, PALENQUERAS"/>
    <n v="1"/>
    <s v="Constante"/>
    <n v="1"/>
    <n v="1"/>
    <n v="1"/>
    <n v="1"/>
    <n v="1"/>
    <n v="0"/>
    <n v="571346000"/>
    <n v="522"/>
    <n v="537"/>
    <n v="553"/>
    <m/>
  </r>
  <r>
    <n v="10"/>
    <x v="15"/>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477"/>
    <s v="Engativá un espacio para todos"/>
    <s v="Concertar e implementar 1 iniciativa de inversión local con las comunidades raizales (aplica en todas las localidades con autoridades raizales)"/>
    <s v="INICIATIVAS RAIZALES"/>
    <n v="1"/>
    <s v="Constante"/>
    <n v="1"/>
    <n v="1"/>
    <n v="1"/>
    <n v="1"/>
    <n v="1"/>
    <n v="0"/>
    <n v="114266000"/>
    <n v="104"/>
    <n v="107"/>
    <n v="111"/>
    <m/>
  </r>
  <r>
    <n v="14"/>
    <x v="16"/>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01"/>
    <s v="Mártires camina segura en la convivencia ciudadana"/>
    <s v="Fortalecer 40 organizaciones comunitarias a través de capacidades para promover acciones de corresponsabilidad en la gestión de la seguridad y la convivencia  "/>
    <s v="FORTALECIMIENTO DE CAPACIDADES"/>
    <n v="40"/>
    <s v="Suma"/>
    <n v="10"/>
    <n v="0"/>
    <n v="0"/>
    <n v="0"/>
    <n v="10"/>
    <n v="30"/>
    <n v="250435000"/>
    <n v="230.83752100000001"/>
    <n v="237.55052699999999"/>
    <n v="244.433109"/>
    <m/>
  </r>
  <r>
    <n v="14"/>
    <x v="16"/>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01"/>
    <s v="Mártires camina segura en la convivencia ciudadana"/>
    <s v="Implementar 4 acciones formativas diferenciales para la promoción de la convivencia ciudadana"/>
    <s v="FORMACIÓN"/>
    <n v="4"/>
    <s v="Suma"/>
    <n v="1"/>
    <n v="0"/>
    <n v="0"/>
    <n v="0"/>
    <n v="1"/>
    <n v="3"/>
    <n v="84953000"/>
    <n v="74.224283"/>
    <n v="76.382806000000002"/>
    <n v="78.595855"/>
    <m/>
  </r>
  <r>
    <n v="14"/>
    <x v="16"/>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501"/>
    <s v="Mártires camina segura en la convivencia ciudadana"/>
    <s v="Implementar 16 iniciativas de convivencia con participación de la ciudadanía."/>
    <s v="INICIATIVAS"/>
    <n v="16"/>
    <s v="Suma"/>
    <n v="4"/>
    <n v="0"/>
    <n v="0"/>
    <n v="0"/>
    <n v="4"/>
    <n v="12"/>
    <n v="84953000"/>
    <n v="74.224283"/>
    <n v="76.382806000000002"/>
    <n v="78.595855"/>
    <m/>
  </r>
  <r>
    <n v="14"/>
    <x v="16"/>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727"/>
    <s v="Mártires camina segura contra el feminicidio y la violencia contra las mujeres"/>
    <s v="Vincular 2000 personas en acciones para la prevención del feminicidio y la violencia contra la mujer."/>
    <s v="PREVENCIÓN"/>
    <n v="2000"/>
    <s v="Suma"/>
    <n v="500"/>
    <n v="0"/>
    <n v="0"/>
    <n v="0"/>
    <n v="500"/>
    <n v="1500"/>
    <n v="600767000"/>
    <n v="575.98043700000005"/>
    <n v="592.73057500000004"/>
    <n v="609.90383499999996"/>
    <m/>
  </r>
  <r>
    <n v="14"/>
    <x v="16"/>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719"/>
    <s v="Mártires camina segura con mejores dotaciones de seguridad"/>
    <s v="Suministrar 4 dotaciones a organismos de seguridad."/>
    <s v="DOTACIÓN"/>
    <n v="4"/>
    <s v="Suma"/>
    <n v="1"/>
    <n v="0"/>
    <n v="0"/>
    <n v="0"/>
    <n v="1"/>
    <n v="3"/>
    <n v="452686000"/>
    <n v="408.23355700000002"/>
    <n v="420.105433"/>
    <n v="432.27720299999999"/>
    <m/>
  </r>
  <r>
    <n v="14"/>
    <x v="16"/>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719"/>
    <s v="Mártires camina segura con mejores dotaciones de seguridad"/>
    <s v="Intervenir 4 equipamientos de seguridad y acceso a la justicia con acciones de fortalecimiento operación adecuación y/o dotación."/>
    <s v="INTERVENCIÓN"/>
    <n v="4"/>
    <s v="Suma"/>
    <n v="1"/>
    <n v="0"/>
    <n v="0"/>
    <n v="0"/>
    <n v="1"/>
    <n v="3"/>
    <n v="410175000"/>
    <n v="371.12141600000001"/>
    <n v="381.91403000000003"/>
    <n v="392.97927499999997"/>
    <m/>
  </r>
  <r>
    <n v="14"/>
    <x v="16"/>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722"/>
    <s v="Mártires camina segura en el manejo de conflictos y el diálogo ciudadano"/>
    <s v="Fortalecer 8 programas de abordaje de conflictividad escolar para la convivencia con enfoque restaurativo."/>
    <s v="CONFLICTIVIDAD ESCOLAR"/>
    <n v="8"/>
    <s v="Suma"/>
    <n v="2"/>
    <n v="0"/>
    <n v="0"/>
    <n v="0"/>
    <n v="2"/>
    <n v="6"/>
    <n v="150066000"/>
    <n v="148.46897799999999"/>
    <n v="152.78661700000001"/>
    <n v="157.213324"/>
    <m/>
  </r>
  <r>
    <n v="14"/>
    <x v="16"/>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722"/>
    <s v="Mártires camina segura en el manejo de conflictos y el diálogo ciudadano"/>
    <s v="Implementar 1 proyecto de justicia local para la resolución efectiva de conflictividades de manera integral en el sistema de justicia."/>
    <s v="RESOLUCIÓN DE CONFLICTIVIDADES"/>
    <n v="1"/>
    <s v="Suma"/>
    <n v="0.25"/>
    <n v="0"/>
    <n v="0"/>
    <n v="0"/>
    <n v="0.25"/>
    <n v="0.75"/>
    <n v="150066000"/>
    <n v="148.46897799999999"/>
    <n v="152.78661700000001"/>
    <n v="157.213324"/>
    <m/>
  </r>
  <r>
    <n v="14"/>
    <x v="16"/>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722"/>
    <s v="Mártires camina segura en el manejo de conflictos y el diálogo ciudadano"/>
    <s v="Implementar 4 proyectos comunitarios en la localidad para la apropiación del Código Nacional de Seguridad y Convivencia Ciudadana."/>
    <s v="CÓDIGO NACIONAL DE SEGURIDAD Y CONVIVENCIA"/>
    <n v="4"/>
    <s v="Suma"/>
    <n v="1"/>
    <n v="0"/>
    <n v="0"/>
    <n v="0"/>
    <n v="1"/>
    <n v="3"/>
    <n v="64973000"/>
    <n v="59.399838000000003"/>
    <n v="61.127249999999997"/>
    <n v="62.898297999999997"/>
    <m/>
  </r>
  <r>
    <n v="14"/>
    <x v="16"/>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722"/>
    <s v="Mártires camina segura en el manejo de conflictos y el diálogo ciudadano"/>
    <s v="Ejecutar 4 programas comunitarios con enfoque restaurativo para el cuidado del espacio público y del medio ambiente."/>
    <s v="ACCIONES DE CUIDADO"/>
    <n v="4"/>
    <s v="Suma"/>
    <n v="1"/>
    <n v="0"/>
    <n v="0"/>
    <n v="0"/>
    <n v="1"/>
    <n v="3"/>
    <n v="64973000"/>
    <n v="59.399838000000003"/>
    <n v="61.127249999999997"/>
    <n v="62.898297999999997"/>
    <m/>
  </r>
  <r>
    <n v="14"/>
    <x v="16"/>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720"/>
    <s v="Mártires camina segura por un espacio público incluyente"/>
    <s v="Realizar 4 acuerdos para la organización la recuperación el cuidado el embellecimiento la sostenibilidad el mejoramiento y el aprovechamiento económico del espacio público."/>
    <s v="ACUERDOS "/>
    <n v="4"/>
    <s v="Suma"/>
    <n v="1"/>
    <n v="0"/>
    <n v="0"/>
    <n v="0"/>
    <n v="1"/>
    <n v="3"/>
    <n v="450226000"/>
    <n v="434.95429899999999"/>
    <n v="447.60324300000002"/>
    <n v="460.57171"/>
    <m/>
  </r>
  <r>
    <n v="14"/>
    <x v="16"/>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798"/>
    <s v="Mártires avanza con mejor espacio público peatonal"/>
    <s v="Intervenir 600 metros cuadrados de elementos del sistema de espacio público peatonal con acciones de construcción y/o conservación."/>
    <s v="INTERVENCIÓN"/>
    <n v="600"/>
    <s v="Suma"/>
    <n v="150"/>
    <n v="0"/>
    <n v="0"/>
    <n v="0"/>
    <n v="150"/>
    <n v="450"/>
    <n v="770720000"/>
    <n v="672.84312699999998"/>
    <n v="692.41013699999996"/>
    <n v="712.47142599999995"/>
    <m/>
  </r>
  <r>
    <n v="14"/>
    <x v="16"/>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753"/>
    <s v="Mártires avanza en la construcción de confianza en el espacio público"/>
    <s v="Implementar 4 estrategias de seguridad y convivencia a través de gestores locales que permitan el uso y disfrute del espacio público."/>
    <s v="ESTRATEGIAS DE SEGURIDAD Y CONVIVENCIA"/>
    <n v="4"/>
    <s v="Suma"/>
    <n v="1"/>
    <n v="0"/>
    <n v="0"/>
    <n v="0"/>
    <n v="1"/>
    <n v="3"/>
    <n v="909031000"/>
    <n v="797.91104399999995"/>
    <n v="821.11516500000005"/>
    <n v="844.905441"/>
    <m/>
  </r>
  <r>
    <n v="14"/>
    <x v="16"/>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724"/>
    <s v="Mártires avanza contra la pobreza"/>
    <s v="Beneficiar 280 jóvenes con transferencias condicionadas y acompañamiento psicosocial para la promoción al acceso y permanencia a oportunidades de formación y empleabilidad"/>
    <s v="TRANSFERENCIAS MONETARIAS"/>
    <n v="280"/>
    <s v="Suma"/>
    <n v="70"/>
    <n v="0"/>
    <n v="0"/>
    <n v="0"/>
    <n v="70"/>
    <n v="210"/>
    <n v="631581000"/>
    <n v="538.12605299999996"/>
    <n v="553.77534400000002"/>
    <n v="569.81994899999995"/>
    <m/>
  </r>
  <r>
    <n v="14"/>
    <x v="16"/>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724"/>
    <s v="Mártires avanza contra la pobreza"/>
    <s v="Atender 8000 personas con apoyos que contribuyan al ingreso mínimo garantizado. "/>
    <s v="INGRESO MÍNIMO"/>
    <n v="8000"/>
    <s v="Suma"/>
    <n v="2000"/>
    <n v="0"/>
    <n v="0"/>
    <n v="0"/>
    <n v="2000"/>
    <n v="6000"/>
    <n v="1121602000"/>
    <n v="983.47175200000004"/>
    <n v="1012.07218"/>
    <n v="1041.3950789999999"/>
    <m/>
  </r>
  <r>
    <n v="14"/>
    <x v="16"/>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724"/>
    <s v="Mártires avanza contra la pobreza"/>
    <s v="Beneficiar 1509 personas mayores con apoyo económico tipo C."/>
    <s v="APOYO ECONÓMICO PERSONA MAYOR"/>
    <n v="1509"/>
    <s v="Constante"/>
    <n v="1509"/>
    <n v="0"/>
    <n v="0"/>
    <n v="0"/>
    <n v="377.25"/>
    <n v="1131.75"/>
    <n v="3353416000"/>
    <n v="2931.8591839999999"/>
    <n v="3017.1208379999998"/>
    <n v="3104.5362730000002"/>
    <m/>
  </r>
  <r>
    <n v="14"/>
    <x v="16"/>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726"/>
    <s v="Mártires camina hacia una salud incluyente"/>
    <s v="Vincular 240 personas con discapacidad cuidadores y cuidadoras en actividades complementarias en salud."/>
    <s v="ACCIONES COMPLEMENTARIAS "/>
    <n v="240"/>
    <s v="Suma"/>
    <n v="60"/>
    <n v="0"/>
    <n v="0"/>
    <n v="0"/>
    <n v="60"/>
    <n v="180"/>
    <n v="356409000"/>
    <n v="296.897133"/>
    <n v="305.53122400000001"/>
    <n v="314.38342"/>
    <m/>
  </r>
  <r>
    <n v="14"/>
    <x v="16"/>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726"/>
    <s v="Mártires camina hacia una salud incluyente"/>
    <s v="Vincular 80 personas a las acciones desarrolladas desde los dispositivos de base comunitaria en respuesta al consumo de SPA."/>
    <s v="DISMINUCIÓN FACTORES DE RIESGO SPA"/>
    <n v="80"/>
    <s v="Suma"/>
    <n v="20"/>
    <n v="0"/>
    <n v="0"/>
    <n v="0"/>
    <n v="20"/>
    <n v="60"/>
    <n v="90089000"/>
    <n v="74.224283"/>
    <n v="76.382806000000002"/>
    <n v="78.595855"/>
    <m/>
  </r>
  <r>
    <n v="14"/>
    <x v="16"/>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726"/>
    <s v="Mártires camina hacia una salud incluyente"/>
    <s v="Beneficiar 320 personas con discapacidad a través de Dispositivos de Asistencia Personal Ayudas - Técnicas (no incluidas en los Planes de Beneficios)"/>
    <s v="DISPOSITIVOS DE ASISTENCIA PERSONAL"/>
    <n v="320"/>
    <s v="Suma"/>
    <n v="80"/>
    <n v="0"/>
    <n v="0"/>
    <n v="0"/>
    <n v="80"/>
    <n v="240"/>
    <n v="600218000"/>
    <n v="463.90177"/>
    <n v="477.392538"/>
    <n v="491.22409399999998"/>
    <m/>
  </r>
  <r>
    <n v="14"/>
    <x v="16"/>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726"/>
    <s v="Mártires camina hacia una salud incluyente"/>
    <s v="Vincular 200 personas a las acciones y estrategias para promover la salud sexual y reproductiva consciente en los diferentes ciclos de vida"/>
    <s v="SALUD SEXUAL Y REPRODUCTIVA"/>
    <n v="200"/>
    <s v="Suma"/>
    <n v="50"/>
    <n v="0"/>
    <n v="0"/>
    <n v="0"/>
    <n v="50"/>
    <n v="150"/>
    <n v="233809000"/>
    <n v="185.56070800000001"/>
    <n v="190.95701500000001"/>
    <n v="196.48963800000001"/>
    <m/>
  </r>
  <r>
    <n v="14"/>
    <x v="16"/>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726"/>
    <s v="Mártires camina hacia una salud incluyente"/>
    <s v="Beneficiar 400 personas con acciones para la promoción y atención de la salud mental."/>
    <s v="SALUD MENTAL"/>
    <n v="400"/>
    <s v="Suma"/>
    <n v="100"/>
    <n v="0"/>
    <n v="0"/>
    <n v="0"/>
    <n v="100"/>
    <n v="300"/>
    <n v="532235000"/>
    <n v="557.42436599999996"/>
    <n v="573.63487299999997"/>
    <n v="590.25487099999998"/>
    <m/>
  </r>
  <r>
    <n v="14"/>
    <x v="16"/>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736"/>
    <s v="Mártires referente en innovación y Bogotaneidad"/>
    <s v="Desarrollar 4 acciones orientadas a la ciudadanía en el marco de la estrategia &quot;Bogotaneidad"/>
    <s v="ESTRATEGIA BOGOTANEIDAD"/>
    <n v="4"/>
    <s v="Suma"/>
    <n v="1"/>
    <n v="0"/>
    <n v="0"/>
    <n v="0"/>
    <n v="1"/>
    <n v="3"/>
    <n v="212554000"/>
    <n v="185.56070800000001"/>
    <n v="190.95701500000001"/>
    <n v="196.48963800000001"/>
    <m/>
  </r>
  <r>
    <n v="14"/>
    <x v="16"/>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736"/>
    <s v="Mártires referente en innovación y Bogotaneidad"/>
    <s v="Fortalecer 1 unidad de innovación publica y social a nivel local"/>
    <s v="INNOVACIÓN PÚBLICA"/>
    <n v="1"/>
    <s v="Suma"/>
    <n v="0.25"/>
    <n v="0"/>
    <n v="0"/>
    <n v="0"/>
    <n v="0.25"/>
    <n v="0.75"/>
    <n v="212554000"/>
    <n v="185.56070800000001"/>
    <n v="190.95701500000001"/>
    <n v="196.48963800000001"/>
    <m/>
  </r>
  <r>
    <n v="14"/>
    <x v="16"/>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774"/>
    <s v="Mártires avanza en su estrategia de cuidado local"/>
    <s v="Vincular 2000 personas en procesos para la prevención de violencias en el contexto familiar y/o violencia sexual  "/>
    <s v="PREVENCIÓN"/>
    <n v="2000"/>
    <s v="Suma"/>
    <n v="500"/>
    <n v="0"/>
    <n v="0"/>
    <n v="0"/>
    <n v="500"/>
    <n v="1500"/>
    <n v="425958000"/>
    <n v="371.86365899999998"/>
    <n v="382.67785800000001"/>
    <n v="393.76523400000002"/>
    <m/>
  </r>
  <r>
    <n v="14"/>
    <x v="16"/>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774"/>
    <s v="Mártires avanza en su estrategia de cuidado local"/>
    <s v="Vincular 800 personas cuidadoras a estrategias de cuidado."/>
    <s v="ESTRATEGIAS DE CUIDADO"/>
    <n v="800"/>
    <s v="Suma"/>
    <n v="200"/>
    <n v="0"/>
    <n v="0"/>
    <n v="0"/>
    <n v="200"/>
    <n v="600"/>
    <n v="327758000"/>
    <n v="286.13461100000001"/>
    <n v="294.45571699999999"/>
    <n v="302.98702100000003"/>
    <m/>
  </r>
  <r>
    <n v="14"/>
    <x v="16"/>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774"/>
    <s v="Mártires avanza en su estrategia de cuidado local"/>
    <s v="Vincular 400 mujeres para el ejercicio de derechos y el fortalecimiento de su autonomía económica"/>
    <s v="FORTALECIMIENTO DE CAPACIDADES"/>
    <n v="400"/>
    <s v="Suma"/>
    <n v="100"/>
    <n v="0"/>
    <n v="0"/>
    <n v="0"/>
    <n v="100"/>
    <n v="300"/>
    <n v="493975000"/>
    <n v="431.24308500000001"/>
    <n v="443.78410300000002"/>
    <n v="456.64191799999998"/>
    <m/>
  </r>
  <r>
    <n v="14"/>
    <x v="16"/>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763"/>
    <s v="Mártires avanza por la paz y la reconciliación en su territorio"/>
    <s v="Realizar 40 procesos pedagógicos artísticos culturales formativos o para el fortalecimiento de iniciativas ciudadanas para la apropiación social de la memoria verdad reparación integral a víctimas paz y reconciliación.."/>
    <s v="INICIATIVAS"/>
    <n v="40"/>
    <s v="Suma"/>
    <n v="10"/>
    <n v="0"/>
    <n v="0"/>
    <n v="0"/>
    <n v="10"/>
    <n v="30"/>
    <n v="116877000"/>
    <n v="97.728639000000001"/>
    <n v="100.570695"/>
    <n v="103.484542"/>
    <m/>
  </r>
  <r>
    <n v="14"/>
    <x v="16"/>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763"/>
    <s v="Mártires avanza por la paz y la reconciliación en su territorio"/>
    <s v="Realizar 4 acciones de construcción de paz que contribuyan al tejido social la integración local la sostenibilidad económica y/o desarrollo territorial para la reconciliación."/>
    <s v="ACCIONES DE CONSTRUCCIÓN DE PAZ"/>
    <n v="4"/>
    <s v="Suma"/>
    <n v="1"/>
    <n v="0"/>
    <n v="0"/>
    <n v="0"/>
    <n v="1"/>
    <n v="3"/>
    <n v="116877000"/>
    <n v="97.728639000000001"/>
    <n v="100.570695"/>
    <n v="103.484542"/>
    <m/>
  </r>
  <r>
    <n v="14"/>
    <x v="16"/>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763"/>
    <s v="Mártires avanza por la paz y la reconciliación en su territorio"/>
    <s v="Realizar 40 procesos de fortalecimiento de habilidades y capacidades de la población víctima del conflicto armado o excombatientes para promover su participación en los diferentes escenarios."/>
    <s v="FORTALECIMIENTO DE CAPACIDADES"/>
    <n v="40"/>
    <s v="Suma"/>
    <n v="10"/>
    <n v="0"/>
    <n v="0"/>
    <n v="0"/>
    <n v="10"/>
    <n v="30"/>
    <n v="112267000"/>
    <n v="98.099761000000001"/>
    <n v="100.952609"/>
    <n v="103.877522"/>
    <m/>
  </r>
  <r>
    <n v="14"/>
    <x v="16"/>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715"/>
    <s v="Mártires avanza como territorio cultural"/>
    <s v="Otorgar 32 estímulos de apoyo al sector artístico y cultural."/>
    <s v="ESTÍMULOS"/>
    <n v="32"/>
    <s v="Suma"/>
    <n v="8"/>
    <n v="0"/>
    <n v="0"/>
    <n v="0"/>
    <n v="8"/>
    <n v="24"/>
    <n v="400000000"/>
    <n v="371.12141600000001"/>
    <n v="381.91403000000003"/>
    <n v="392.97927499999997"/>
    <m/>
  </r>
  <r>
    <n v="14"/>
    <x v="16"/>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715"/>
    <s v="Mártires avanza como territorio cultural"/>
    <s v="Realizar 20 eventos de promoción circulación y apropiación de actividades artísticas culturales y patrimoniales."/>
    <s v="EVENTOS"/>
    <n v="20"/>
    <s v="Suma"/>
    <n v="5"/>
    <n v="0"/>
    <n v="0"/>
    <n v="0"/>
    <n v="5"/>
    <n v="15"/>
    <n v="415864000"/>
    <n v="371.78201200000001"/>
    <n v="382.59383700000001"/>
    <n v="393.67877800000002"/>
    <m/>
  </r>
  <r>
    <n v="14"/>
    <x v="16"/>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715"/>
    <s v="Mártires avanza como territorio cultural"/>
    <s v="Capacitar 200 personas en los campos artísticos interculturales culturales y/o patrimoniales."/>
    <s v="CAPACITACIÓN"/>
    <n v="200"/>
    <s v="Suma"/>
    <n v="50"/>
    <n v="0"/>
    <n v="0"/>
    <n v="0"/>
    <n v="50"/>
    <n v="150"/>
    <n v="415107000"/>
    <n v="371.12141600000001"/>
    <n v="381.91403000000003"/>
    <n v="392.97927499999997"/>
    <m/>
  </r>
  <r>
    <n v="14"/>
    <x v="16"/>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715"/>
    <s v="Mártires avanza como territorio cultural"/>
    <s v="Beneficiar 20 organizaciones artísticas culturales y patrimoniales con elementos entregados."/>
    <s v="ENTREGA DE ELEMENTOS"/>
    <n v="20"/>
    <s v="Suma"/>
    <n v="5"/>
    <n v="0"/>
    <n v="0"/>
    <n v="0"/>
    <n v="5"/>
    <n v="15"/>
    <n v="123484000"/>
    <n v="116.53212499999999"/>
    <n v="119.92100499999999"/>
    <n v="123.395492"/>
    <m/>
  </r>
  <r>
    <n v="14"/>
    <x v="16"/>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771"/>
    <s v="Mártires avanza por el deporte"/>
    <s v="Beneficiar 40 colectivos u organizaciones recreo deportivas inscritas en el Banco que implementan iniciativas de carácter barrial con apoyos económicos."/>
    <s v="BANCO DE INICIATIVAS"/>
    <n v="40"/>
    <s v="Suma"/>
    <n v="10"/>
    <n v="0"/>
    <n v="0"/>
    <n v="0"/>
    <n v="10"/>
    <n v="30"/>
    <n v="200554000"/>
    <n v="185.56070800000001"/>
    <n v="190.95701500000001"/>
    <n v="196.48963800000001"/>
    <m/>
  </r>
  <r>
    <n v="14"/>
    <x v="16"/>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771"/>
    <s v="Mártires avanza por el deporte"/>
    <s v="Beneficiar 4000 personas en actividades recreo-deportivas comunitarias."/>
    <s v="ACTIVIDADES RECREODEPORTIVAS"/>
    <n v="4000"/>
    <s v="Suma"/>
    <n v="1000"/>
    <n v="0"/>
    <n v="0"/>
    <n v="0"/>
    <n v="1000"/>
    <n v="3000"/>
    <n v="425107000"/>
    <n v="371.12141600000001"/>
    <n v="381.91403000000003"/>
    <n v="392.97927499999997"/>
    <m/>
  </r>
  <r>
    <n v="14"/>
    <x v="16"/>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771"/>
    <s v="Mártires avanza por el deporte"/>
    <s v="Capacitar 400 personas en los campos deportivos o recreativos."/>
    <s v="CAPACITACIÓN"/>
    <n v="400"/>
    <s v="Suma"/>
    <n v="100"/>
    <n v="0"/>
    <n v="0"/>
    <n v="0"/>
    <n v="100"/>
    <n v="300"/>
    <n v="830215000"/>
    <n v="742.24283100000002"/>
    <n v="763.82806000000005"/>
    <n v="785.95854999999995"/>
    <m/>
  </r>
  <r>
    <n v="14"/>
    <x v="16"/>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771"/>
    <s v="Mártires avanza por el deporte"/>
    <s v="Beneficiar 200 Personas con la entrega de dotaciones deportivas."/>
    <s v="DOTACIÓN"/>
    <n v="200"/>
    <s v="Suma"/>
    <n v="50"/>
    <n v="0"/>
    <n v="0"/>
    <n v="0"/>
    <n v="50"/>
    <n v="150"/>
    <n v="200104000"/>
    <n v="187.78743600000001"/>
    <n v="193.24849900000001"/>
    <n v="198.84751299999999"/>
    <m/>
  </r>
  <r>
    <n v="14"/>
    <x v="16"/>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741"/>
    <s v="Mártires avanza en la protección y el bienestar de sus animales"/>
    <s v="Vincular 800 personas en acciones educativas en temas de protección y bienestar animal"/>
    <s v="ACCIONES PEDAGÓGICAS"/>
    <n v="800"/>
    <s v="Suma"/>
    <n v="200"/>
    <n v="0"/>
    <n v="0"/>
    <n v="0"/>
    <n v="200"/>
    <n v="600"/>
    <n v="90804000"/>
    <n v="74.966526000000002"/>
    <n v="77.146634000000006"/>
    <n v="79.381814000000006"/>
    <m/>
  </r>
  <r>
    <n v="14"/>
    <x v="16"/>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741"/>
    <s v="Mártires avanza en la protección y el bienestar de sus animales"/>
    <s v="Atender 2000 animales en los programas de brigadas médicas urgencias veterinarias y adopciones"/>
    <s v="BIENESTAR ANIMAL"/>
    <n v="2000"/>
    <s v="Suma"/>
    <n v="500"/>
    <n v="0"/>
    <n v="0"/>
    <n v="0"/>
    <n v="500"/>
    <n v="1500"/>
    <n v="276320000"/>
    <n v="241.22891999999999"/>
    <n v="248.24412000000001"/>
    <n v="255.43652900000001"/>
    <m/>
  </r>
  <r>
    <n v="14"/>
    <x v="16"/>
    <s v="AMBIENTE"/>
    <n v="45"/>
    <s v="Número de animales esterilizados"/>
    <s v="Cuidado de la vida"/>
    <s v="Protección y bienestar animal"/>
    <s v="Presupuestos Participativos"/>
    <m/>
    <s v="Objetivo 2. Bogotá Confía en su Bien - Estar"/>
    <s v="Programa 15. Bogotá protege todas las formas de vida"/>
    <n v="16"/>
    <n v="2741"/>
    <s v="Mártires avanza en la protección y el bienestar de sus animales"/>
    <s v="Esterilizar 2000 perros y gatos incluyendo los que está en condición de vulnerabilidad"/>
    <s v="ESTERILIZACIÓN"/>
    <n v="2000"/>
    <s v="Suma"/>
    <n v="500"/>
    <n v="0"/>
    <n v="0"/>
    <n v="0"/>
    <n v="500"/>
    <n v="1500"/>
    <n v="276320000"/>
    <n v="241.22891999999999"/>
    <n v="248.24412000000001"/>
    <n v="255.43652900000001"/>
    <m/>
  </r>
  <r>
    <n v="14"/>
    <x v="16"/>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749"/>
    <s v="Mártires confía y le apuesta a su potencial"/>
    <s v="Dotar 56 sedes educativas urbanas y rurales con recursos pedagógicos y/o tecnológicos"/>
    <s v="DOTACIÓN"/>
    <n v="56"/>
    <s v="Suma"/>
    <n v="14"/>
    <n v="0"/>
    <n v="0"/>
    <n v="0"/>
    <n v="14"/>
    <n v="42"/>
    <n v="810215000"/>
    <n v="742.24283100000002"/>
    <n v="763.82806000000005"/>
    <n v="785.95854999999995"/>
    <m/>
  </r>
  <r>
    <n v="14"/>
    <x v="16"/>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749"/>
    <s v="Mártires confía y le apuesta a su potencial"/>
    <s v="Beneficiar 200 estudiantes con apoyo de sostenimiento para la permanencia en la educación posmedia (niveles de formación técnico profesional tecnólogo profesional universitario y educación para el trabajo y desarrollo humano)."/>
    <s v="SOSTENIMIENTO"/>
    <n v="200"/>
    <s v="Suma"/>
    <n v="50"/>
    <n v="0"/>
    <n v="0"/>
    <n v="0"/>
    <n v="50"/>
    <n v="150"/>
    <n v="212554000"/>
    <n v="185.56070800000001"/>
    <n v="190.95701500000001"/>
    <n v="196.48963800000001"/>
    <m/>
  </r>
  <r>
    <n v="14"/>
    <x v="16"/>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749"/>
    <s v="Mártires confía y le apuesta a su potencial"/>
    <s v="Beneficiar 80 estudiantes en programas de educación posmedia (niveles de formación técnico profesional tecnólogo profesional universitario y educación para el trabajo y desarrollo humano)."/>
    <s v="APOYO EDUCACIÓN POSMEDIA"/>
    <n v="80"/>
    <s v="Suma"/>
    <n v="20"/>
    <n v="0"/>
    <n v="0"/>
    <n v="0"/>
    <n v="20"/>
    <n v="60"/>
    <n v="3507133000"/>
    <n v="3061.751679"/>
    <n v="3150.7907489999998"/>
    <n v="3242.0790189999998"/>
    <m/>
  </r>
  <r>
    <n v="14"/>
    <x v="16"/>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585"/>
    <s v="Mártires avanza en su empleabilidad y su ecosistema turístico"/>
    <s v="Realizar 4 acciones para fortalecer las capacidades y/o habilidades técnicas y blandas de las personas de la localidad con el fin de mejorar el acceso a oportunidades de empleo."/>
    <s v="FORTALECIMIENTO DE CAPACIDADES"/>
    <n v="4"/>
    <s v="Suma"/>
    <n v="1"/>
    <n v="0"/>
    <n v="0"/>
    <n v="0"/>
    <n v="1"/>
    <n v="3"/>
    <n v="638511000"/>
    <n v="557.42436599999996"/>
    <n v="573.63487299999997"/>
    <n v="590.25487099999998"/>
    <m/>
  </r>
  <r>
    <n v="14"/>
    <x v="16"/>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585"/>
    <s v="Mártires avanza en su empleabilidad y su ecosistema turístico"/>
    <s v="Apoyar 20 Mipymes y/o emprendimientos orientados al fortalecimiento de las capacidades locales para la gestión y el desarrollo turístico "/>
    <s v="DESARROLLO TURÍSTICO"/>
    <n v="20"/>
    <s v="Suma"/>
    <n v="5"/>
    <n v="0"/>
    <n v="0"/>
    <n v="0"/>
    <n v="5"/>
    <n v="15"/>
    <n v="481221000"/>
    <n v="420.109443"/>
    <n v="432.32668200000001"/>
    <n v="444.85253899999998"/>
    <m/>
  </r>
  <r>
    <n v="14"/>
    <x v="16"/>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752"/>
    <s v="Mártires confía en su ecosistema creativo"/>
    <s v="Financiar 32 proyectos del sector cultural y creativo."/>
    <s v="SOSTENIBILIDAD"/>
    <n v="32"/>
    <s v="Suma"/>
    <n v="8"/>
    <n v="0"/>
    <n v="0"/>
    <n v="0"/>
    <n v="8"/>
    <n v="24"/>
    <n v="425958000"/>
    <n v="371.86365899999998"/>
    <n v="382.67785800000001"/>
    <n v="393.76523400000002"/>
    <m/>
  </r>
  <r>
    <n v="14"/>
    <x v="16"/>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575"/>
    <s v="Mártires confía en su emprendimiento"/>
    <s v="Apoyar 160 Mipymes emprendimientos y/o actores de la economía informal para el fortalecimiento del tejido empresarial local."/>
    <s v="TEJIDO EMPRESARIAL LOCAL"/>
    <n v="160"/>
    <s v="Suma"/>
    <n v="40"/>
    <n v="0"/>
    <n v="0"/>
    <n v="0"/>
    <n v="40"/>
    <n v="120"/>
    <n v="404702000"/>
    <n v="353.30758800000001"/>
    <n v="363.582157"/>
    <n v="374.11626999999999"/>
    <m/>
  </r>
  <r>
    <n v="14"/>
    <x v="16"/>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807"/>
    <s v="Mártires avanza con mejores parques"/>
    <s v="Construir 400 m2 de Parques de la red de proximidad (la construcción incluye su dotación)."/>
    <s v="CONSTRUCCIÓN"/>
    <n v="400"/>
    <s v="Suma"/>
    <n v="100"/>
    <n v="0"/>
    <n v="0"/>
    <n v="0"/>
    <n v="100"/>
    <n v="300"/>
    <n v="328608000"/>
    <n v="286.87685399999998"/>
    <n v="295.21954499999998"/>
    <n v="303.77298000000002"/>
    <m/>
  </r>
  <r>
    <n v="14"/>
    <x v="16"/>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807"/>
    <s v="Mártires avanza con mejores parques"/>
    <s v="Intervenir 8 Parques de la red de proximidad con acciones de mejoramiento mantenimiento y/o dotación. "/>
    <s v="INTERVENCIÓN"/>
    <n v="8"/>
    <s v="Suma"/>
    <n v="2"/>
    <n v="0"/>
    <n v="0"/>
    <n v="0"/>
    <n v="2"/>
    <n v="6"/>
    <n v="425107000"/>
    <n v="371.12141600000001"/>
    <n v="381.91403000000003"/>
    <n v="392.97927499999997"/>
    <m/>
  </r>
  <r>
    <n v="14"/>
    <x v="16"/>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30"/>
    <s v="Mártires avanza por un medio ambiente seguro"/>
    <s v="Implementar 12  procesos comunitarios de educación ambiental que promueven la conservación de la biodiversidad y el agua."/>
    <s v="EDUCACIÓN AMBIENTAL"/>
    <n v="12"/>
    <s v="Suma"/>
    <n v="3"/>
    <n v="0"/>
    <n v="0"/>
    <n v="0"/>
    <n v="3"/>
    <n v="9"/>
    <n v="200829000"/>
    <n v="186.674072"/>
    <n v="192.102757"/>
    <n v="197.668575"/>
    <m/>
  </r>
  <r>
    <n v="14"/>
    <x v="16"/>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30"/>
    <s v="Mártires avanza por un medio ambiente seguro"/>
    <s v="Implementar 16 huertas urbanas "/>
    <s v="HUERTAS URBANAS"/>
    <n v="16"/>
    <s v="Suma"/>
    <n v="4"/>
    <n v="0"/>
    <n v="0"/>
    <n v="0"/>
    <n v="4"/>
    <n v="12"/>
    <n v="200554000"/>
    <n v="185.56070800000001"/>
    <n v="190.95701500000001"/>
    <n v="196.48963800000001"/>
    <m/>
  </r>
  <r>
    <n v="14"/>
    <x v="16"/>
    <s v="AMBIENTE/HÁBITAT"/>
    <n v="69"/>
    <s v="Número de m2 de muros y techos verde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30"/>
    <s v="Mártires avanza por un medio ambiente seguro"/>
    <s v="Construir 320 m2 de muros y techos verdes."/>
    <s v="MUROS Y TECHOS VERDES"/>
    <n v="320"/>
    <s v="Suma"/>
    <n v="80"/>
    <n v="0"/>
    <n v="0"/>
    <n v="0"/>
    <n v="80"/>
    <n v="240"/>
    <n v="100277000"/>
    <n v="92.780354000000003"/>
    <n v="95.478508000000005"/>
    <n v="98.244819000000007"/>
    <m/>
  </r>
  <r>
    <n v="14"/>
    <x v="16"/>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30"/>
    <s v="Mártires avanza por un medio ambiente seguro"/>
    <s v="Mantener 600 m2 de jardinería "/>
    <s v="JARDINERÍA"/>
    <n v="600"/>
    <s v="Suma"/>
    <n v="150"/>
    <n v="0"/>
    <n v="0"/>
    <n v="0"/>
    <n v="150"/>
    <n v="450"/>
    <n v="100277000"/>
    <n v="92.780354000000003"/>
    <n v="95.478508000000005"/>
    <n v="98.244819000000007"/>
    <m/>
  </r>
  <r>
    <n v="14"/>
    <x v="16"/>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730"/>
    <s v="Mártires avanza por un medio ambiente seguro"/>
    <s v="Mantener 4000 árboles en zona urbana"/>
    <s v="ARBOLADO"/>
    <n v="4000"/>
    <s v="Suma"/>
    <n v="1000"/>
    <n v="0"/>
    <n v="0"/>
    <n v="0"/>
    <n v="1000"/>
    <n v="3000"/>
    <n v="200554000"/>
    <n v="185.56070800000001"/>
    <n v="190.95701500000001"/>
    <n v="196.48963800000001"/>
    <m/>
  </r>
  <r>
    <n v="14"/>
    <x v="16"/>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730"/>
    <s v="Mártires avanza por un medio ambiente seguro"/>
    <s v="Capacitar 1200 personas en separación en la fuente y reciclaje."/>
    <s v="SEPARACIÓN EN LA FUENTE"/>
    <n v="1200"/>
    <s v="Suma"/>
    <n v="300"/>
    <n v="0"/>
    <n v="0"/>
    <n v="0"/>
    <n v="300"/>
    <n v="900"/>
    <n v="300010000"/>
    <n v="304.69068199999998"/>
    <n v="313.55141900000001"/>
    <n v="322.63598500000001"/>
    <m/>
  </r>
  <r>
    <n v="14"/>
    <x v="16"/>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799"/>
    <s v="Mártires avanza en mejorar su malla vial"/>
    <s v="Intervenir 8 Kilómetros-carril de malla vial urbana (local y/o intermedia) con acciones de construcción y/o conservación."/>
    <s v="INTERVENCIÓN MALLA VIAL LOCAL"/>
    <n v="8"/>
    <s v="Suma"/>
    <n v="2"/>
    <n v="0"/>
    <n v="0"/>
    <n v="0"/>
    <n v="2"/>
    <n v="6"/>
    <n v="6369808000"/>
    <n v="5560.8832920000004"/>
    <n v="5722.599827"/>
    <n v="5888.4014569999999"/>
    <m/>
  </r>
  <r>
    <n v="14"/>
    <x v="16"/>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748"/>
    <s v="Mártires eficiente en atención y manejo de emergencias"/>
    <s v="Realizar 4 acciones efectivas para el fortalecimiento de las capacidades locales en torno a la gestión del riesgo."/>
    <s v="GESTIÓN DEL RIESGO"/>
    <n v="4"/>
    <s v="Suma"/>
    <n v="1"/>
    <n v="0"/>
    <n v="0"/>
    <n v="0"/>
    <n v="1"/>
    <n v="3"/>
    <n v="195622000"/>
    <n v="185.56070800000001"/>
    <n v="190.95701500000001"/>
    <n v="196.48963800000001"/>
    <m/>
  </r>
  <r>
    <n v="14"/>
    <x v="16"/>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7 unidades operativas orientadas a la atención de la primera infancia (Jardines Infantiles Casas de Pensamiento Intercultural Modalidad Espacios Rurales Crecemos en la Ruralidad Creciendo Juntos Centros Amar Centros Forjar)"/>
    <s v="DOTACIÓN"/>
    <n v="7"/>
    <s v="Suma"/>
    <n v="1.75"/>
    <n v="0"/>
    <n v="0"/>
    <n v="0"/>
    <n v="1.75"/>
    <n v="5.25"/>
    <n v="91229000"/>
    <n v="75.337647000000004"/>
    <n v="77.528548000000001"/>
    <n v="79.774793000000003"/>
    <m/>
  </r>
  <r>
    <n v="14"/>
    <x v="16"/>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2 unidades operativas de atención especializada (Centros Integrarte Centros Crecer y Cadis) "/>
    <s v="DOTACIÓN"/>
    <n v="2"/>
    <s v="Suma"/>
    <n v="0.5"/>
    <n v="0"/>
    <n v="0"/>
    <n v="0"/>
    <n v="0.5"/>
    <n v="1.5"/>
    <n v="84953000"/>
    <n v="74.224283"/>
    <n v="76.382806000000002"/>
    <n v="78.595855"/>
    <m/>
  </r>
  <r>
    <n v="14"/>
    <x v="16"/>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1 unidad operativa orientadas a la atención de jóvenes (casas de la juventud centros forjar)"/>
    <s v="DOTACIÓN"/>
    <n v="1"/>
    <s v="Suma"/>
    <n v="0.25"/>
    <n v="0"/>
    <n v="0"/>
    <n v="0"/>
    <n v="0.25"/>
    <n v="0.75"/>
    <n v="110532000"/>
    <n v="111.33642500000001"/>
    <n v="114.574209"/>
    <n v="117.893783"/>
    <m/>
  </r>
  <r>
    <n v="14"/>
    <x v="16"/>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1 Centro de Desarrollo Comunitario  para la prestación de servicios sociales dirigidas al desarrollo de capacidades y generación de oportunidades"/>
    <s v="DOTACIÓN"/>
    <n v="1"/>
    <s v="Suma"/>
    <n v="0.25"/>
    <n v="0"/>
    <n v="0"/>
    <n v="0"/>
    <n v="0.25"/>
    <n v="0.75"/>
    <n v="225064000"/>
    <n v="222.67284900000001"/>
    <n v="229.14841799999999"/>
    <n v="235.787565"/>
    <m/>
  </r>
  <r>
    <n v="14"/>
    <x v="16"/>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1 casa LGBTI para la prestación de servicios sociales y estrategias dirigidas a personas de los sectores sociales LGBTI."/>
    <s v="DOTACIÓN"/>
    <n v="1"/>
    <s v="Suma"/>
    <n v="0.25"/>
    <n v="0"/>
    <n v="0"/>
    <n v="0"/>
    <n v="0.25"/>
    <n v="0.75"/>
    <n v="47443000"/>
    <n v="37.112141999999999"/>
    <n v="38.191403000000001"/>
    <n v="39.297927999999999"/>
    <m/>
  </r>
  <r>
    <n v="14"/>
    <x v="16"/>
    <s v="INTEGRACIÓN SOCIAL"/>
    <n v="87"/>
    <s v="Unidades operativas para la prestación de servicios sociales  y  la generación de estrategias dirigidas a personas habitantes de calle y/o en riesgo de estarlo (Hogares de paso, Autocuidado, SEDID, Atención Socio-sanitaria y Comunidad de Vida El Camino)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62"/>
    <s v="Mártires avanza en su infraestructura social"/>
    <s v="Dotar y/o acondicionar 4 unidades operativas para la prestación de servicios  y  la generación de estrategias dirigidas a personas habitantes de calle y/o en riesgo de estarlo (Hogares de paso Autocuidado SEDID Atención Socio-saniatria y Comunidad de Vida El Camino) "/>
    <s v="DOTACIÓN"/>
    <n v="4"/>
    <s v="Suma"/>
    <n v="1"/>
    <n v="0"/>
    <n v="0"/>
    <n v="0"/>
    <n v="1"/>
    <n v="3"/>
    <n v="127532000"/>
    <n v="111.33642500000001"/>
    <n v="114.574209"/>
    <n v="117.893783"/>
    <m/>
  </r>
  <r>
    <n v="14"/>
    <x v="16"/>
    <s v="GOBIERNO"/>
    <n v="92"/>
    <s v="Sedes administrativas locales intervenidas."/>
    <s v="Gobierno confiable"/>
    <s v="Infraestructura local"/>
    <s v="Gestión Pública Local"/>
    <s v="Gobierno confiable (15%)"/>
    <s v="Objetivo 5. Bogotá Confía en su Gobierno"/>
    <s v="Programa 33. Fortalecimiento institucional para un Gobierno confiable"/>
    <n v="30"/>
    <n v="2717"/>
    <s v="Mártires confía en su gobernanza local"/>
    <s v="Intervenir 1 sede administrativa local"/>
    <s v="INTERVENCIÓN"/>
    <n v="1"/>
    <s v="Suma"/>
    <n v="0.25"/>
    <n v="0"/>
    <n v="0"/>
    <n v="0"/>
    <n v="0.25"/>
    <n v="0.75"/>
    <n v="212535000"/>
    <n v="185.56070800000001"/>
    <n v="190.95701500000001"/>
    <n v="196.48963800000001"/>
    <m/>
  </r>
  <r>
    <n v="14"/>
    <x v="16"/>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717"/>
    <s v="Mártires confía en su gobernanza local"/>
    <s v="Realizar 4 estrategias de fortalecimiento institucional (una por vigencia)."/>
    <s v="FORTALECIMIENTO INSTITUCIONAL"/>
    <n v="4"/>
    <s v="Suma"/>
    <n v="1"/>
    <n v="0"/>
    <n v="0"/>
    <n v="0"/>
    <n v="1"/>
    <n v="3"/>
    <n v="4676180000"/>
    <n v="4082.335572"/>
    <n v="4201.0543310000003"/>
    <n v="4322.7720250000002"/>
    <m/>
  </r>
  <r>
    <n v="14"/>
    <x v="16"/>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717"/>
    <s v="Mártires confía en su gobernanza local"/>
    <s v="Realizar 4 estrategias de inspección vigilancia y control (una por vigencia)."/>
    <s v="IVC"/>
    <n v="4"/>
    <s v="Suma"/>
    <n v="1"/>
    <n v="0"/>
    <n v="0"/>
    <n v="0"/>
    <n v="1"/>
    <n v="3"/>
    <n v="1487876000"/>
    <n v="1298.924955"/>
    <n v="1336.6991049999999"/>
    <n v="1375.427463"/>
    <m/>
  </r>
  <r>
    <n v="14"/>
    <x v="16"/>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772"/>
    <s v="Mártires avanza en conectividad"/>
    <s v="Operativizar 2 Centros de Acceso Comunitario en zonas rurales y/o apartadas y/o urbanas con énfasis en Servicios TIC´s generados."/>
    <s v="CONECTIVIDAD"/>
    <n v="2"/>
    <s v="Constante"/>
    <n v="2"/>
    <n v="0"/>
    <n v="0"/>
    <n v="0"/>
    <n v="0.5"/>
    <n v="1.5"/>
    <n v="283121000"/>
    <n v="247.16686300000001"/>
    <n v="254.35474400000001"/>
    <n v="261.724197"/>
    <m/>
  </r>
  <r>
    <n v="14"/>
    <x v="16"/>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772"/>
    <s v="Mártires avanza en conectividad"/>
    <s v="Operativizar 2 Centros de Acceso Comunitario en zonas rurales y/o apartadas y/o urbanas con énfasis en procesos de formación y desarrollo de competencias digitales."/>
    <s v="FORTALECIMIENTO DE CAPACIDADES"/>
    <n v="2"/>
    <s v="Constante"/>
    <n v="2"/>
    <n v="0"/>
    <n v="0"/>
    <n v="0"/>
    <n v="0.5"/>
    <n v="1.5"/>
    <n v="283121000"/>
    <n v="247.16686300000001"/>
    <n v="254.35474400000001"/>
    <n v="261.724197"/>
    <m/>
  </r>
  <r>
    <n v="14"/>
    <x v="16"/>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716"/>
    <s v="Mártires construye confianza desde la participación incidente"/>
    <s v="Fortalecer 60 Organizaciones sociales e Instancias de participación ciudadana."/>
    <s v="FORTALECIMIENTO DE ORGANIZACIONES"/>
    <n v="60"/>
    <s v="Suma"/>
    <n v="15"/>
    <n v="0"/>
    <n v="0"/>
    <n v="0"/>
    <n v="15"/>
    <n v="45"/>
    <n v="532234000"/>
    <n v="464.64401199999998"/>
    <n v="478.15636599999999"/>
    <n v="492.01005199999997"/>
    <m/>
  </r>
  <r>
    <n v="14"/>
    <x v="16"/>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716"/>
    <s v="Mártires construye confianza desde la participación incidente"/>
    <s v="Capacitar 2000 personas a través de procesos de formación para la participación de manera virtual y presencial."/>
    <s v="CAPACITACIÓN"/>
    <n v="2000"/>
    <s v="Suma"/>
    <n v="500"/>
    <n v="0"/>
    <n v="0"/>
    <n v="0"/>
    <n v="500"/>
    <n v="1500"/>
    <n v="472719000"/>
    <n v="412.68701399999998"/>
    <n v="424.688402"/>
    <n v="436.992954"/>
    <m/>
  </r>
  <r>
    <n v="14"/>
    <x v="16"/>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716"/>
    <s v="Mártires construye confianza desde la participación incidente"/>
    <s v="Fortalecer 56 organizaciones comunales."/>
    <s v="FORTALECIMIENTO COMUNAL"/>
    <n v="56"/>
    <s v="Suma"/>
    <n v="14"/>
    <n v="0"/>
    <n v="0"/>
    <n v="0"/>
    <n v="14"/>
    <n v="42"/>
    <n v="743957000"/>
    <n v="649.46247700000004"/>
    <n v="668.34955300000001"/>
    <n v="687.71373100000005"/>
    <m/>
  </r>
  <r>
    <n v="14"/>
    <x v="16"/>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796"/>
    <s v="Mártires avanza en mejores espacios para la cultura"/>
    <s v="Intervenir 4 equipamientos culturales con acciones de construcción adecuación y/o dotación"/>
    <s v="INTERVENCIÓN"/>
    <n v="4"/>
    <s v="Suma"/>
    <n v="1"/>
    <n v="0"/>
    <n v="0"/>
    <n v="0"/>
    <n v="1"/>
    <n v="3"/>
    <n v="3169000000"/>
    <n v="260.15611200000001"/>
    <n v="267.72173500000002"/>
    <n v="275.47847200000001"/>
    <m/>
  </r>
  <r>
    <n v="14"/>
    <x v="16"/>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56"/>
    <s v="Mártires construye confianza con sus comunidades Indígenas, Negras y Afrocolombianas"/>
    <s v="Concertar e implementar una (1) iniciativa de inversión local con los pueblos indígenas (aplica en todas las localidades con autoridades indígenas)"/>
    <s v="INICIATIVAS PUEBLO INDÍGENA"/>
    <n v="1"/>
    <s v="Constante"/>
    <n v="0.25"/>
    <n v="0"/>
    <n v="0"/>
    <n v="0"/>
    <n v="6.25E-2"/>
    <n v="0.9375"/>
    <n v="212554000"/>
    <n v="185.56070800000001"/>
    <n v="190.95701500000001"/>
    <n v="196.48963800000001"/>
    <m/>
  </r>
  <r>
    <n v="14"/>
    <x v="16"/>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56"/>
    <s v="Mártires construye confianza con sus comunidades Indígenas, Negras y Afrocolombianas"/>
    <s v="Concertar e implementar una (1) iniciativa de inversión local con las comunidades negras afrocolombianas y palenqueras (aplica en todas las localidades con autoridades NAP)"/>
    <s v="INICIATIVAS COMUNIDADES NEGRAS, AFROCOLOMBIANAS, PALENQUERAS"/>
    <n v="1"/>
    <s v="Constante"/>
    <n v="0.25"/>
    <n v="0"/>
    <n v="0"/>
    <n v="0"/>
    <n v="6.25E-2"/>
    <n v="0.9375"/>
    <n v="212554000"/>
    <n v="185.56070800000001"/>
    <n v="190.95701500000001"/>
    <n v="196.48963800000001"/>
    <m/>
  </r>
  <r>
    <n v="4"/>
    <x v="17"/>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20"/>
    <s v="San Cristóbal: Camina Seguro, Vive Seguro"/>
    <s v="Fortalecer 100 organizaciones comunitarias a través de capacidades para promover acciones de corresponsabilidad en la gestión de la seguridad y la convivencia  "/>
    <s v="FORTALECIMIENTO DE CAPACIDADES"/>
    <n v="100"/>
    <s v="Suma"/>
    <n v="25"/>
    <n v="0"/>
    <n v="0"/>
    <n v="0"/>
    <n v="25"/>
    <n v="75"/>
    <n v="522057000"/>
    <n v="484"/>
    <n v="498"/>
    <n v="512"/>
    <m/>
  </r>
  <r>
    <n v="4"/>
    <x v="17"/>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20"/>
    <s v="San Cristóbal: Camina Seguro, Vive Seguro"/>
    <s v="Implementar 120 acciones formativas diferenciales para la promoción de la convivencia ciudadana"/>
    <s v="FORMACIÓN"/>
    <n v="120"/>
    <s v="Suma"/>
    <n v="30"/>
    <n v="0"/>
    <n v="0"/>
    <n v="0"/>
    <n v="30"/>
    <n v="90"/>
    <n v="592034000"/>
    <n v="548"/>
    <n v="564"/>
    <n v="581"/>
    <m/>
  </r>
  <r>
    <n v="4"/>
    <x v="17"/>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620"/>
    <s v="San Cristóbal: Camina Seguro, Vive Seguro"/>
    <s v="Implementar 120 iniciativas de convivencia con participación de la ciudadanía"/>
    <s v="INICIATIVAS"/>
    <n v="120"/>
    <s v="Suma"/>
    <n v="30"/>
    <n v="0"/>
    <n v="0"/>
    <n v="0"/>
    <n v="30"/>
    <n v="90"/>
    <n v="592034000"/>
    <n v="548"/>
    <n v="564"/>
    <n v="581"/>
    <m/>
  </r>
  <r>
    <n v="4"/>
    <x v="17"/>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385"/>
    <s v="San Cristóbal, mujeres en acción contra la violencia"/>
    <s v="Vincular 6.000 personas en acciones para la prevención del feminicidio y la violencia contra la mujer."/>
    <s v="PREVENCIÓN"/>
    <n v="6000"/>
    <s v="Suma"/>
    <n v="1500"/>
    <n v="0"/>
    <n v="0"/>
    <n v="0"/>
    <n v="1500"/>
    <n v="4500"/>
    <n v="2033800000"/>
    <n v="1884"/>
    <n v="1939"/>
    <n v="1996"/>
    <m/>
  </r>
  <r>
    <n v="4"/>
    <x v="17"/>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85"/>
    <s v="Seguridad y oportunidades con fuerza pública equipada"/>
    <s v="Suministrar 4 dotaciones a organismos de seguridad"/>
    <s v="DOTACIÓN"/>
    <n v="4"/>
    <s v="Suma"/>
    <n v="1"/>
    <n v="0"/>
    <n v="0"/>
    <n v="0"/>
    <n v="1"/>
    <n v="3"/>
    <n v="2500000000"/>
    <n v="1858"/>
    <n v="1918"/>
    <n v="2180"/>
    <m/>
  </r>
  <r>
    <n v="4"/>
    <x v="17"/>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85"/>
    <s v="Seguridad y oportunidades con fuerza pública equipada"/>
    <s v="Intervenir 11 equipamientos de seguridad y acceso a la justicia con acciones de fortalecimiento, operación, adecuación y/o dotación"/>
    <s v="INTERVENCIÓN"/>
    <n v="11"/>
    <s v="Suma"/>
    <n v="2"/>
    <n v="0"/>
    <n v="0"/>
    <n v="0"/>
    <n v="2"/>
    <n v="9"/>
    <n v="1500000000"/>
    <n v="1029"/>
    <n v="1059"/>
    <n v="1090"/>
    <m/>
  </r>
  <r>
    <n v="4"/>
    <x v="17"/>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Fortalecer 4 programas de abordaje de conflictividad escolar para la convivencia con enfoque restaurativo"/>
    <s v="CONFLICTIVIDAD ESCOLAR"/>
    <n v="4"/>
    <s v="Suma"/>
    <n v="1"/>
    <n v="0"/>
    <n v="0"/>
    <n v="0"/>
    <n v="1"/>
    <n v="3"/>
    <n v="197715000"/>
    <n v="184"/>
    <n v="189"/>
    <n v="195"/>
    <m/>
  </r>
  <r>
    <n v="4"/>
    <x v="17"/>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Fortalecer 1.600 actores comunitarios con herramientas y capacidades para la implementación de un enfoque restaurativo para la justicia y la convivencia"/>
    <s v="FORTALECIMIENTO DE CAPACIDADES"/>
    <n v="1600"/>
    <s v="Suma"/>
    <n v="400"/>
    <n v="0"/>
    <n v="0"/>
    <n v="0"/>
    <n v="400"/>
    <n v="1200"/>
    <n v="396541000"/>
    <n v="367"/>
    <n v="378"/>
    <n v="389"/>
    <m/>
  </r>
  <r>
    <n v="4"/>
    <x v="17"/>
    <s v="SEGURIDAD, CONVIVENCIA Y JUSTICIA"/>
    <n v="9"/>
    <s v="Proyectos de justicia local para la resolución efectiva de conflictividades de manera integral en el sistema de justicia implementados"/>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Implementar 24 proyectos de justicia local para la resolución efectiva de conflictividades de manera integral en el sistema de justicia"/>
    <s v="RESOLUCIÓN DE CONFLICTIVIDADES"/>
    <n v="24"/>
    <s v="Suma"/>
    <n v="6"/>
    <n v="0"/>
    <n v="0"/>
    <n v="0"/>
    <n v="6"/>
    <n v="18"/>
    <n v="132180000"/>
    <n v="122"/>
    <n v="126"/>
    <n v="130"/>
    <m/>
  </r>
  <r>
    <n v="4"/>
    <x v="17"/>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Beneficiar 680 ciudadanos con habilidades y capacidades para gestionar la convivencia constructivamente"/>
    <s v="GESTIÓN DE LA CONVIVENCIA"/>
    <n v="680"/>
    <s v="Suma"/>
    <n v="170"/>
    <n v="0"/>
    <n v="0"/>
    <n v="0"/>
    <n v="170"/>
    <n v="510"/>
    <n v="264361000"/>
    <n v="245"/>
    <n v="252"/>
    <n v="259"/>
    <m/>
  </r>
  <r>
    <n v="4"/>
    <x v="17"/>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Implementar 24 proyectos comunitarios en la localidad, para la apropiación del Código Nacional de Seguridad y Convivencia Ciudadana"/>
    <s v="CÓDIGO NACIONAL DE SEGURIDAD Y CONVIVENCIA"/>
    <n v="24"/>
    <s v="Suma"/>
    <n v="6"/>
    <n v="0"/>
    <n v="0"/>
    <n v="0"/>
    <n v="6"/>
    <n v="18"/>
    <n v="132180000"/>
    <n v="122"/>
    <n v="126"/>
    <n v="130"/>
    <m/>
  </r>
  <r>
    <n v="4"/>
    <x v="17"/>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Implementar 80 acciones pedagógicas para la gestión de conflictividades y prevención de violencias"/>
    <s v="ACCIONES PEDAGÓGICAS"/>
    <n v="80"/>
    <s v="Suma"/>
    <n v="20"/>
    <n v="0"/>
    <n v="0"/>
    <n v="0"/>
    <n v="20"/>
    <n v="60"/>
    <n v="448747000"/>
    <n v="416"/>
    <n v="428"/>
    <n v="441"/>
    <m/>
  </r>
  <r>
    <n v="4"/>
    <x v="17"/>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633"/>
    <s v="San Cristóbal, un territorio de oportunidades para la gestión de conflictos y la convivencia"/>
    <s v="Ejecutar 4 programas comunitarios con enfoque restaurativo para el cuidado del espacio público y del medio ambiente"/>
    <s v="ACCIONES DE CUIDADO"/>
    <n v="4"/>
    <s v="Suma"/>
    <n v="1"/>
    <n v="0"/>
    <n v="0"/>
    <n v="0"/>
    <n v="1"/>
    <n v="3"/>
    <n v="197715000"/>
    <n v="184"/>
    <n v="189"/>
    <n v="195"/>
    <m/>
  </r>
  <r>
    <n v="4"/>
    <x v="17"/>
    <s v="GOBIERNO"/>
    <n v="14"/>
    <s v="Acuerdos realizados para la organización, la recuperación, el cuidado, el embellecimiento, la sostenibilidad, el mejoramiento y el aprovechamiento económico del espacio público."/>
    <s v="Cultura ciudadana para la convivencia pacífica"/>
    <s v="Acuerdos para el uso y aprovechamiento del espacio público"/>
    <s v="Presupuestos Participativos"/>
    <m/>
    <s v="Objetivo 1. Bogotá avanza en seguridad."/>
    <s v="Programa 5. Espacio público seguro e inclusivo."/>
    <n v="5"/>
    <n v="2601"/>
    <s v="Pacto por espacios sostenibles en San Cristóbal"/>
    <s v="Realizar 16 acuerdos para la organización, la recuperación, el cuidado, el embellecimiento, la sostenibilidad, el mejoramiento y el aprovechamiento económico del espacio público."/>
    <s v="ACUERDOS "/>
    <n v="16"/>
    <s v="Suma"/>
    <n v="4"/>
    <n v="0"/>
    <n v="0"/>
    <n v="0"/>
    <n v="4"/>
    <n v="12"/>
    <n v="1901619000"/>
    <n v="1762"/>
    <n v="1813"/>
    <n v="1866"/>
    <m/>
  </r>
  <r>
    <n v="4"/>
    <x v="17"/>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254"/>
    <s v="Caminos sostenibles, solidez en San Cristóbal, ampliando y conservando los espacios peatonales"/>
    <s v="Intervenir 4.290  metros cuadrados de elementos del sistema de espacio público peatonal con acciones de construcción y/o conservación."/>
    <s v="INTERVENCIÓN"/>
    <n v="4290"/>
    <s v="Suma"/>
    <n v="1230"/>
    <n v="0"/>
    <n v="0"/>
    <n v="0"/>
    <n v="1230"/>
    <n v="3060"/>
    <n v="2099334000"/>
    <n v="1945"/>
    <n v="2002"/>
    <n v="2060"/>
    <m/>
  </r>
  <r>
    <n v="4"/>
    <x v="17"/>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349"/>
    <s v="San Cristóbal espacio público y pacifico"/>
    <s v="Implementar 4 estrategias de seguridad y convivencia a través de gestores locales, que permitan el uso y disfrute del espacio público"/>
    <s v="ESTRATEGIAS DE SEGURIDAD Y CONVIVENCIA"/>
    <n v="4"/>
    <s v="Suma"/>
    <n v="1"/>
    <n v="0"/>
    <n v="0"/>
    <n v="0"/>
    <n v="1"/>
    <n v="3"/>
    <n v="2356445000"/>
    <n v="2425"/>
    <n v="2496"/>
    <n v="2569"/>
    <m/>
  </r>
  <r>
    <n v="4"/>
    <x v="17"/>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648"/>
    <s v="Oportunidades con bien-estar, San Cristóbal avanza más"/>
    <s v="Beneficiar 1.160 jóvenes con transferencias condicionadas y  acompañamiento psicosocial para la promoción al acceso y permanencia a oportunidades de formación y empleabilidad"/>
    <s v="TRANSFERENCIAS MONETARIAS"/>
    <n v="1160"/>
    <s v="Suma"/>
    <n v="290"/>
    <n v="0"/>
    <n v="0"/>
    <n v="0"/>
    <n v="290"/>
    <n v="870"/>
    <n v="1954496000"/>
    <n v="1712"/>
    <n v="1770"/>
    <n v="1831"/>
    <m/>
  </r>
  <r>
    <n v="4"/>
    <x v="17"/>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648"/>
    <s v="Oportunidades con bien-estar, San Cristóbal avanza más"/>
    <s v="Atender 8.000 personas con apoyos que contribuyan al ingreso mínimo garantizado. "/>
    <s v="INGRESO MÍNIMO"/>
    <n v="8000"/>
    <s v="Suma"/>
    <n v="8000"/>
    <n v="0"/>
    <n v="0"/>
    <n v="0"/>
    <n v="8000"/>
    <n v="0"/>
    <n v="2032948000"/>
    <n v="1344"/>
    <n v="1389"/>
    <n v="1435"/>
    <m/>
  </r>
  <r>
    <n v="4"/>
    <x v="17"/>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648"/>
    <s v="Oportunidades con bien-estar, San Cristóbal avanza más"/>
    <s v="Beneficiar 6.250 personas mayores con transferencias monetarias"/>
    <s v="APOYO ECONÓMICO PERSONA MAYOR"/>
    <n v="6250"/>
    <s v="Constante"/>
    <n v="6250"/>
    <n v="0"/>
    <n v="0"/>
    <n v="0"/>
    <n v="1562.5"/>
    <n v="4687.5"/>
    <n v="11000000000"/>
    <n v="11321"/>
    <n v="11652"/>
    <n v="11992"/>
    <m/>
  </r>
  <r>
    <n v="4"/>
    <x v="17"/>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506"/>
    <s v="Oportunidades con bien-estar, San Cristóbal avanza"/>
    <s v="Habilitar 300 cupos para la atención de población en inseguridad alimentaria y nutricional del Distrito Capital, a través de comedores comunitarios."/>
    <s v="SEGURIDAD ALIMENTARIA"/>
    <n v="300"/>
    <s v="Suma"/>
    <n v="75"/>
    <n v="0"/>
    <n v="0"/>
    <n v="0"/>
    <n v="75"/>
    <n v="225"/>
    <n v="717176000"/>
    <n v="532"/>
    <n v="548"/>
    <n v="564"/>
    <m/>
  </r>
  <r>
    <n v="4"/>
    <x v="17"/>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316"/>
    <s v="San Cristóbal sin barreras, salud, bienestar y oportunidades para todos"/>
    <s v="Vincular 1.200 personas con discapacidad, cuidadores y cuidadoras, en actividades complementarias en salud"/>
    <s v="ACCIONES COMPLEMENTARIAS "/>
    <n v="1200"/>
    <s v="Suma"/>
    <n v="300"/>
    <n v="0"/>
    <n v="0"/>
    <n v="0"/>
    <n v="300"/>
    <n v="900"/>
    <n v="700000000"/>
    <n v="669"/>
    <n v="688"/>
    <n v="709"/>
    <m/>
  </r>
  <r>
    <n v="4"/>
    <x v="17"/>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316"/>
    <s v="San Cristóbal sin barreras, salud, bienestar y oportunidades para todos"/>
    <s v="Vincular 1.600 personas a las acciones desarrolladas desde los dispositivos de base comunitaria en respuesta al consumo de SPA"/>
    <s v="DISMINUCIÓN FACTORES DE RIESGO SPA"/>
    <n v="1600"/>
    <s v="Suma"/>
    <n v="400"/>
    <n v="0"/>
    <n v="0"/>
    <n v="0"/>
    <n v="400"/>
    <n v="1200"/>
    <n v="534667000"/>
    <n v="550"/>
    <n v="566"/>
    <n v="583"/>
    <m/>
  </r>
  <r>
    <n v="4"/>
    <x v="17"/>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316"/>
    <s v="San Cristóbal sin barreras, salud, bienestar y oportunidades para todos"/>
    <s v="Beneficiar 2.000 personas con discapacidad a través de Dispositivos de Asistencia Personal - Ayudas Técnicas (no incluidas en los Planes de Beneficios)"/>
    <s v="DISPOSITIVOS DE ASISTENCIA PERSONAL"/>
    <n v="2000"/>
    <s v="Suma"/>
    <n v="500"/>
    <n v="0"/>
    <n v="0"/>
    <n v="0"/>
    <n v="500"/>
    <n v="1500"/>
    <n v="2091488000"/>
    <n v="2153"/>
    <n v="2207"/>
    <n v="2262"/>
    <m/>
  </r>
  <r>
    <n v="4"/>
    <x v="17"/>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316"/>
    <s v="San Cristóbal sin barreras, salud, bienestar y oportunidades para todos"/>
    <s v="Vincular 2.000 personas a las acciones y estrategias para promover la salud sexual y reproductiva consciente en los diferentes ciclos de vida"/>
    <s v="SALUD SEXUAL Y REPRODUCTIVA"/>
    <n v="2000"/>
    <s v="Suma"/>
    <n v="500"/>
    <n v="0"/>
    <n v="0"/>
    <n v="0"/>
    <n v="500"/>
    <n v="1500"/>
    <n v="600000000"/>
    <n v="566"/>
    <n v="583"/>
    <n v="600"/>
    <m/>
  </r>
  <r>
    <n v="4"/>
    <x v="17"/>
    <s v="SALUD"/>
    <n v="22"/>
    <s v="Número de personas vinculadas en las acciones complementarias en salud física, nutricional y oral, a través del Circuito del Cuidado"/>
    <s v="Ciudad saludable y con bien-estar"/>
    <s v="Acciones complementarias en salud física y nutricional"/>
    <s v="Gestión Pública Local"/>
    <m/>
    <s v="Objetivo 2. Bogotá Confía en su Bien - Estar"/>
    <s v="Programa 10. Salud Pública Integrada e Integral "/>
    <n v="10"/>
    <n v="2316"/>
    <s v="San Cristóbal sin barreras, salud, bienestar y oportunidades para todos"/>
    <s v="Vincular 3.200 personas en acciones complementarias en salud física, nutricional y oral, a través del Circuito del Cuidado"/>
    <s v="SALUD FÍSICA Y NUTRICIONAL"/>
    <n v="3200"/>
    <s v="Suma"/>
    <n v="650"/>
    <n v="0"/>
    <n v="0"/>
    <n v="0"/>
    <n v="650"/>
    <n v="2550"/>
    <n v="600000000"/>
    <n v="818"/>
    <n v="836"/>
    <n v="854"/>
    <m/>
  </r>
  <r>
    <n v="4"/>
    <x v="17"/>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316"/>
    <s v="San Cristóbal sin barreras, salud, bienestar y oportunidades para todos"/>
    <s v="Beneficiar 6.000 personas con acciones para la promoción y atención de la salud mental"/>
    <s v="SALUD MENTAL"/>
    <n v="6000"/>
    <s v="Suma"/>
    <n v="1500"/>
    <n v="0"/>
    <n v="0"/>
    <n v="0"/>
    <n v="1500"/>
    <n v="4500"/>
    <n v="1968265000"/>
    <n v="1824"/>
    <n v="1877"/>
    <n v="1932"/>
    <m/>
  </r>
  <r>
    <n v="4"/>
    <x v="17"/>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797"/>
    <s v="San Cristóbal nuestra pasión"/>
    <s v="Desarrollar 4 acciones orientadas a la ciudadanía, en el marco de la estrategia &quot;Bogotaneidad"/>
    <s v="ESTRATEGIA BOGOTANEIDAD"/>
    <n v="4"/>
    <s v="Suma"/>
    <n v="1"/>
    <n v="0"/>
    <n v="0"/>
    <n v="0"/>
    <n v="1"/>
    <n v="3"/>
    <n v="600000000"/>
    <n v="412"/>
    <n v="424"/>
    <n v="436"/>
    <m/>
  </r>
  <r>
    <n v="4"/>
    <x v="17"/>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797"/>
    <s v="San Cristóbal nuestra pasión"/>
    <s v="Fortalecer 1 unidades de innovación publica y  social a nivel local"/>
    <s v="INNOVACIÓN PÚBLICA"/>
    <n v="1"/>
    <s v="Suma"/>
    <n v="1"/>
    <n v="0"/>
    <n v="0"/>
    <n v="0"/>
    <n v="1"/>
    <n v="0"/>
    <n v="200000000"/>
    <n v="206"/>
    <n v="212"/>
    <n v="218"/>
    <m/>
  </r>
  <r>
    <n v="4"/>
    <x v="17"/>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802"/>
    <s v="Fortaleciendo vidas, mujeres en San Cristóbal por la prevención y autonomía"/>
    <s v="Vincular 4.000 personas en procesos para la prevención de violencias en el contexto familiar y/o violencia sexual   "/>
    <s v="PREVENCIÓN"/>
    <n v="4000"/>
    <s v="Suma"/>
    <n v="1000"/>
    <n v="0"/>
    <n v="0"/>
    <n v="0"/>
    <n v="1000"/>
    <n v="3000"/>
    <n v="1311806000"/>
    <n v="1215"/>
    <n v="1251"/>
    <n v="1287"/>
    <m/>
  </r>
  <r>
    <n v="4"/>
    <x v="17"/>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802"/>
    <s v="Fortaleciendo vidas, mujeres en San Cristóbal por la prevención y autonomía"/>
    <s v="Vincular 6.000 mujeres cuidadoras a estrategias de cuidado."/>
    <s v="ESTRATEGIAS DE CUIDADO"/>
    <n v="6000"/>
    <s v="Suma"/>
    <n v="1500"/>
    <n v="0"/>
    <n v="0"/>
    <n v="0"/>
    <n v="1500"/>
    <n v="4500"/>
    <n v="1770550000"/>
    <n v="1641"/>
    <n v="1689"/>
    <n v="1738"/>
    <m/>
  </r>
  <r>
    <n v="4"/>
    <x v="17"/>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802"/>
    <s v="Fortaleciendo vidas, mujeres en San Cristóbal por la prevención y autonomía"/>
    <s v="Vincular 1.600 mujeres para el ejercicio de derechos y el fortalecimiento de su autonomía económica"/>
    <s v="FORTALECIMIENTO DE CAPACIDADES"/>
    <n v="1600"/>
    <s v="Suma"/>
    <n v="400"/>
    <n v="0"/>
    <n v="0"/>
    <n v="0"/>
    <n v="400"/>
    <n v="1200"/>
    <n v="2020470000"/>
    <n v="1872"/>
    <n v="1927"/>
    <n v="1983"/>
    <m/>
  </r>
  <r>
    <n v="4"/>
    <x v="17"/>
    <s v="MUJERES/INTEGRACIÓN SOCIAL"/>
    <n v="28"/>
    <s v="Numero de espacios con adecuación y dotación en las manzanas del cuidado"/>
    <s v="Cuidado de la vida"/>
    <s v="Adecuación y dotación de manzanas del cuidado"/>
    <s v="Gestión Pública Local"/>
    <m/>
    <s v="Objetivo 2. Bogotá Confía en su Bien - Estar"/>
    <s v="Programa 12. Bogotá cuida a su gente"/>
    <n v="12"/>
    <n v="2802"/>
    <s v="Fortaleciendo vidas, mujeres en San Cristóbal por la prevención y autonomía"/>
    <s v="Adecuar y dotar 2 espacios en las manzanas del cuidado"/>
    <s v="DOTACIÓN"/>
    <n v="2"/>
    <s v="Suma"/>
    <n v="0"/>
    <n v="0"/>
    <n v="0"/>
    <n v="0"/>
    <n v="0"/>
    <n v="2"/>
    <n v="0"/>
    <n v="450"/>
    <n v="450"/>
    <n v="0"/>
    <m/>
  </r>
  <r>
    <n v="4"/>
    <x v="17"/>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606"/>
    <s v="Tejiendo memoria y reconciliación para el futuro"/>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277690000"/>
    <n v="257"/>
    <n v="265"/>
    <n v="273"/>
    <m/>
  </r>
  <r>
    <n v="4"/>
    <x v="17"/>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606"/>
    <s v="Tejiendo memoria y reconciliación para el futuro"/>
    <s v="Realizar 4 acciones de construcción de paz que contribuyan al tejido social, la integración local, la sostenibilidad económica y/o desarrollo territorial para la reconciliación."/>
    <s v="ACCIONES DE CONSTRUCCIÓN DE PAZ"/>
    <n v="4"/>
    <s v="Suma"/>
    <n v="1"/>
    <n v="0"/>
    <n v="0"/>
    <n v="0"/>
    <n v="1"/>
    <n v="3"/>
    <n v="402095000"/>
    <n v="373"/>
    <n v="384"/>
    <n v="395"/>
    <m/>
  </r>
  <r>
    <n v="4"/>
    <x v="17"/>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606"/>
    <s v="Tejiendo memoria y reconciliación para el futuro"/>
    <s v="Realizar 4 procesos de fortalecimiento de habilidades y capacidades de la población víctima del conflicto armado o excombatientes para promover su partitipación en los diferentes escenarios."/>
    <s v="FORTALECIMIENTO DE CAPACIDADES"/>
    <n v="4"/>
    <s v="Suma"/>
    <n v="1"/>
    <n v="0"/>
    <n v="0"/>
    <n v="0"/>
    <n v="1"/>
    <n v="3"/>
    <n v="277690000"/>
    <n v="257"/>
    <n v="265"/>
    <n v="273"/>
    <m/>
  </r>
  <r>
    <n v="4"/>
    <x v="17"/>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405"/>
    <s v="Cultura y memoria en movimiento, San Cristóbal vive su patrimonio"/>
    <s v="Otorgar 100 estímulos de apoyo al sector artístico y cultural."/>
    <s v="ESTÍMULOS"/>
    <n v="100"/>
    <s v="Suma"/>
    <n v="25"/>
    <n v="0"/>
    <n v="0"/>
    <n v="0"/>
    <n v="25"/>
    <n v="75"/>
    <n v="625000000"/>
    <n v="643"/>
    <n v="662"/>
    <n v="681"/>
    <m/>
  </r>
  <r>
    <n v="4"/>
    <x v="17"/>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405"/>
    <s v="Cultura y memoria en movimiento, San Cristóbal vive su patrimonio"/>
    <s v="Realizar 80 eventos de promoción, circulción y apropiación de actividades artísticas, culturales y patrimoniales."/>
    <s v="EVENTOS"/>
    <n v="80"/>
    <s v="Suma"/>
    <n v="20"/>
    <n v="0"/>
    <n v="0"/>
    <n v="0"/>
    <n v="20"/>
    <n v="60"/>
    <n v="2379245000"/>
    <n v="2205"/>
    <n v="2269"/>
    <n v="2335"/>
    <m/>
  </r>
  <r>
    <n v="4"/>
    <x v="17"/>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405"/>
    <s v="Cultura y memoria en movimiento, San Cristóbal vive su patrimonio"/>
    <s v="Capacitar 1.480 personas en los campos artísticos, interculturales, culturales y/o patrimoniales."/>
    <s v="CAPACITACIÓN"/>
    <n v="1480"/>
    <s v="Suma"/>
    <n v="370"/>
    <n v="0"/>
    <n v="0"/>
    <n v="0"/>
    <n v="370"/>
    <n v="1110"/>
    <n v="777531000"/>
    <n v="722"/>
    <n v="744"/>
    <n v="766"/>
    <m/>
  </r>
  <r>
    <n v="4"/>
    <x v="17"/>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405"/>
    <s v="Cultura y memoria en movimiento, San Cristóbal vive su patrimonio"/>
    <s v="Beneficiar 60 organizaciones artísticas, culturales y patrimoniales con elementos entregados."/>
    <s v="ENTREGA DE ELEMENTOS"/>
    <n v="60"/>
    <s v="Suma"/>
    <n v="15"/>
    <n v="0"/>
    <n v="0"/>
    <n v="0"/>
    <n v="15"/>
    <n v="45"/>
    <n v="357664000"/>
    <n v="331"/>
    <n v="339"/>
    <n v="349"/>
    <m/>
  </r>
  <r>
    <n v="4"/>
    <x v="17"/>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495"/>
    <s v="Actívate San Cristóbal, deporte, recreación y bienestar"/>
    <s v="Beneficiar 120 colectivos u organizaciones recreo deportivas  inscritas en el Banco que implementan iniciativas de carácter barrial con apoyos economicos"/>
    <s v="BANCO DE INICIATIVAS"/>
    <n v="120"/>
    <s v="Suma"/>
    <n v="30"/>
    <n v="0"/>
    <n v="0"/>
    <n v="0"/>
    <n v="30"/>
    <n v="90"/>
    <n v="770867000"/>
    <n v="715"/>
    <n v="735"/>
    <n v="757"/>
    <m/>
  </r>
  <r>
    <n v="4"/>
    <x v="17"/>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495"/>
    <s v="Actívate San Cristóbal, deporte, recreación y bienestar"/>
    <s v="Beneficiar  13.200 personas en actividades recreo-deportivas comunitarias."/>
    <s v="ACTIVIDADES RECREODEPORTIVAS"/>
    <n v="13200"/>
    <s v="Suma"/>
    <n v="3300"/>
    <n v="0"/>
    <n v="0"/>
    <n v="0"/>
    <n v="3300"/>
    <n v="9900"/>
    <n v="1542844000"/>
    <n v="1429"/>
    <n v="1471"/>
    <n v="1514"/>
    <m/>
  </r>
  <r>
    <n v="4"/>
    <x v="17"/>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495"/>
    <s v="Actívate San Cristóbal, deporte, recreación y bienestar"/>
    <s v="Capacitar 6.400 personas en los campos deportivos o recreativos "/>
    <s v="CAPACITACIÓN"/>
    <n v="6400"/>
    <s v="Suma"/>
    <n v="1600"/>
    <n v="0"/>
    <n v="0"/>
    <n v="0"/>
    <n v="1600"/>
    <n v="4800"/>
    <n v="1157411000"/>
    <n v="1072"/>
    <n v="1103"/>
    <n v="1135"/>
    <m/>
  </r>
  <r>
    <n v="4"/>
    <x v="17"/>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495"/>
    <s v="Actívate San Cristóbal, deporte, recreación y bienestar"/>
    <s v="Beneficiar 4.000 Personas con la entrega de dotaciones deportivas."/>
    <s v="DOTACIÓN"/>
    <n v="4000"/>
    <s v="Suma"/>
    <n v="1000"/>
    <n v="0"/>
    <n v="0"/>
    <n v="0"/>
    <n v="1000"/>
    <n v="3000"/>
    <n v="1003015000"/>
    <n v="929"/>
    <n v="956"/>
    <n v="984"/>
    <m/>
  </r>
  <r>
    <n v="4"/>
    <x v="17"/>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481"/>
    <s v="San Cristóbal cuida, bienestar animal y educación para todos"/>
    <s v="Vincular 2.400 personas en acciones educativas en temas de protección y bienestar animal"/>
    <s v="ACCIONES PEDAGÓGICAS"/>
    <n v="2400"/>
    <s v="Suma"/>
    <n v="600"/>
    <n v="0"/>
    <n v="0"/>
    <n v="0"/>
    <n v="600"/>
    <n v="1800"/>
    <n v="226595000"/>
    <n v="210"/>
    <n v="217"/>
    <n v="223"/>
    <m/>
  </r>
  <r>
    <n v="4"/>
    <x v="17"/>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481"/>
    <s v="San Cristóbal cuida, bienestar animal y educación para todos"/>
    <s v="Atender 10.000 animales en los programas de brigadas médicas, urgencias veterinarias y adopciones"/>
    <s v="BIENESTAR ANIMAL"/>
    <n v="10000"/>
    <s v="Suma"/>
    <n v="2500"/>
    <n v="0"/>
    <n v="0"/>
    <n v="0"/>
    <n v="2500"/>
    <n v="7500"/>
    <n v="757537000"/>
    <n v="702"/>
    <n v="722"/>
    <n v="743"/>
    <m/>
  </r>
  <r>
    <n v="4"/>
    <x v="17"/>
    <s v="AMBIENTE"/>
    <n v="45"/>
    <s v="Número de animales esterilizados"/>
    <s v="Cuidado de la vida"/>
    <s v="Protección y bienestar animal"/>
    <s v="Presupuestos Participativos"/>
    <m/>
    <s v="Objetivo 2. Bogotá Confía en su Bien - Estar"/>
    <s v="Programa 15. Bogotá protege todas las formas de vida"/>
    <n v="16"/>
    <n v="2481"/>
    <s v="San Cristóbal cuida, bienestar animal y educación para todos"/>
    <s v="Esterilizar 15.000 perros y gatos incluyendo los que está en condición de vulnerabilidad"/>
    <s v="ESTERILIZACIÓN"/>
    <n v="15000"/>
    <s v="Suma"/>
    <n v="3750"/>
    <n v="0"/>
    <n v="0"/>
    <n v="0"/>
    <n v="3750"/>
    <n v="11250"/>
    <n v="984132000"/>
    <n v="912"/>
    <n v="939"/>
    <n v="966"/>
    <m/>
  </r>
  <r>
    <n v="4"/>
    <x v="17"/>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615"/>
    <s v="Educación que genera oportunidades"/>
    <s v="Dotar 61 sedes educativas urbanas y rurales con recursos pedagógicos y/o tecnológicos"/>
    <s v="DOTACIÓN"/>
    <n v="61"/>
    <s v="Suma"/>
    <n v="15"/>
    <n v="0"/>
    <n v="0"/>
    <n v="0"/>
    <n v="15"/>
    <n v="46"/>
    <n v="2778465000"/>
    <n v="2316"/>
    <n v="2383"/>
    <n v="2453"/>
    <m/>
  </r>
  <r>
    <n v="4"/>
    <x v="17"/>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15"/>
    <s v="Educación que genera oportunidades"/>
    <s v="Beneficiar 840 estudiantes con apoyo de sostenimiento para la permanencia en la educación posmedia (niveles de formación técnico profesional, tecnólogo, profesional universitario y educación para el trabajo y desarrollo humano)."/>
    <s v="SOSTENIMIENTO"/>
    <n v="840"/>
    <s v="Suma"/>
    <n v="210"/>
    <n v="0"/>
    <n v="0"/>
    <n v="0"/>
    <n v="210"/>
    <n v="630"/>
    <n v="2500000000"/>
    <n v="2573"/>
    <n v="2648"/>
    <n v="2725"/>
    <m/>
  </r>
  <r>
    <n v="4"/>
    <x v="17"/>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615"/>
    <s v="Educación que genera oportunidades"/>
    <s v="Beneficiar 840 estudiantes en programas de educación posmedia (niveles de formación técnico profesional, tecnólogo, profesional universitario y educación para el trabajo y desarrollo humano)."/>
    <s v="APOYO EDUCACIÓN POSMEDIA"/>
    <n v="840"/>
    <s v="Suma"/>
    <n v="210"/>
    <n v="0"/>
    <n v="0"/>
    <n v="0"/>
    <n v="210"/>
    <n v="630"/>
    <n v="6500000000"/>
    <n v="6690"/>
    <n v="6885"/>
    <n v="7086"/>
    <m/>
  </r>
  <r>
    <n v="4"/>
    <x v="17"/>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627"/>
    <s v="El delirio del turismo, San Cristóbal, un delirio turístico de oportunidades"/>
    <s v="Realizar 8 acciones para fortalecer las capacidades y/o habilidades, técnicas y blandas de las personas de la localidad, con el fin de mejorar el acceso a oportunidades de empleo."/>
    <s v="FORTALECIMIENTO DE CAPACIDADES"/>
    <n v="8"/>
    <s v="Suma"/>
    <n v="2"/>
    <n v="0"/>
    <n v="0"/>
    <n v="0"/>
    <n v="2"/>
    <n v="6"/>
    <n v="1968265000"/>
    <n v="1824"/>
    <n v="1877"/>
    <n v="1932"/>
    <m/>
  </r>
  <r>
    <n v="4"/>
    <x v="17"/>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627"/>
    <s v="El delirio del turismo, San Cristóbal, un delirio turístico de oportunidades"/>
    <s v="Apoyar 120 Mipymes y/o emprendimientos orientados al fortalecimiento de las capacidades locales para la gestión y el desarrollo turístico "/>
    <s v="DESARROLLO TURÍSTICO"/>
    <n v="120"/>
    <s v="Suma"/>
    <n v="30"/>
    <n v="0"/>
    <n v="0"/>
    <n v="0"/>
    <n v="30"/>
    <n v="90"/>
    <n v="1573945000"/>
    <n v="1459"/>
    <n v="1501"/>
    <n v="1545"/>
    <m/>
  </r>
  <r>
    <n v="4"/>
    <x v="17"/>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251"/>
    <s v="Sostenibilidad del ecosistema cutural y creativo"/>
    <s v="Financiar 120 proyectos del sector cultural y creativo."/>
    <s v="SOSTENIBILIDAD"/>
    <n v="120"/>
    <s v="Suma"/>
    <n v="30"/>
    <n v="0"/>
    <n v="0"/>
    <n v="0"/>
    <n v="30"/>
    <n v="90"/>
    <n v="1311806000"/>
    <n v="1215"/>
    <n v="1251"/>
    <n v="1287"/>
    <m/>
  </r>
  <r>
    <n v="4"/>
    <x v="17"/>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608"/>
    <s v="San Cristóbal emprende, fortaleciendo el tejido empresarial local"/>
    <s v="Apoyar 800 Mipymes, emprendimientos y/o actores de la economia informal para el fortalecimiento del tejido empresarial local."/>
    <s v="TEJIDO EMPRESARIAL LOCAL"/>
    <n v="800"/>
    <s v="Suma"/>
    <n v="200"/>
    <n v="0"/>
    <n v="0"/>
    <n v="0"/>
    <n v="200"/>
    <n v="600"/>
    <n v="1311806000"/>
    <n v="1215"/>
    <n v="1251"/>
    <n v="1287"/>
    <m/>
  </r>
  <r>
    <n v="4"/>
    <x v="17"/>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257"/>
    <s v="Red de oportunidades, parques y cultura para el bienestar común"/>
    <s v="Construir 880 m2 de Parques de la red de proximidad (la construcción incluye su dotación)."/>
    <s v="CONSTRUCCIÓN"/>
    <n v="880"/>
    <s v="Suma"/>
    <n v="220"/>
    <n v="0"/>
    <n v="0"/>
    <n v="0"/>
    <n v="220"/>
    <n v="660"/>
    <n v="1511743000"/>
    <n v="1401"/>
    <n v="1442"/>
    <n v="1484"/>
    <m/>
  </r>
  <r>
    <n v="4"/>
    <x v="17"/>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257"/>
    <s v="Red de oportunidades, parques y cultura para el bienestar común"/>
    <s v="Intervenir 32 Parques  de la red de proximidad con acciones de mejoramiento, mantenimiento y/o dotación. "/>
    <s v="INTERVENCIÓN"/>
    <n v="32"/>
    <s v="Suma"/>
    <n v="8"/>
    <n v="0"/>
    <n v="0"/>
    <n v="0"/>
    <n v="8"/>
    <n v="24"/>
    <n v="718661000"/>
    <n v="665"/>
    <n v="685"/>
    <n v="705"/>
    <m/>
  </r>
  <r>
    <n v="4"/>
    <x v="17"/>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02"/>
    <s v="San Cristóbal, oportunidades para el futuro sostenible"/>
    <s v="Implementar 4 procesos comunitarios de educación ambiental que promueven la conservación de la biodiversidad y el agua"/>
    <s v="EDUCACIÓN AMBIENTAL"/>
    <n v="4"/>
    <s v="Suma"/>
    <n v="1"/>
    <n v="0"/>
    <n v="0"/>
    <n v="0"/>
    <n v="1"/>
    <n v="3"/>
    <n v="206601000"/>
    <n v="191"/>
    <n v="197"/>
    <n v="203"/>
    <m/>
  </r>
  <r>
    <n v="4"/>
    <x v="17"/>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02"/>
    <s v="San Cristóbal, oportunidades para el futuro sostenible"/>
    <s v="Implementar 160 huertas urbanas "/>
    <s v="HUERTAS URBANAS"/>
    <n v="160"/>
    <s v="Suma"/>
    <n v="160"/>
    <n v="0"/>
    <n v="0"/>
    <n v="0"/>
    <n v="160"/>
    <n v="0"/>
    <n v="443193000"/>
    <n v="410"/>
    <n v="422"/>
    <n v="435"/>
    <m/>
  </r>
  <r>
    <n v="4"/>
    <x v="17"/>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02"/>
    <s v="San Cristóbal, oportunidades para el futuro sostenible"/>
    <s v="Mantener 2.000 m2 de jardinería "/>
    <s v="JARDINERÍA"/>
    <n v="2000"/>
    <s v="Suma"/>
    <n v="2000"/>
    <n v="0"/>
    <n v="0"/>
    <n v="0"/>
    <n v="2000"/>
    <n v="0"/>
    <n v="206601000"/>
    <n v="191"/>
    <n v="197"/>
    <n v="203"/>
    <m/>
  </r>
  <r>
    <n v="4"/>
    <x v="17"/>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502"/>
    <s v="San Cristóbal, oportunidades para el futuro sostenible"/>
    <s v="Mantener 1.000 árboles en zona urbana"/>
    <s v="ARBOLADO"/>
    <n v="1000"/>
    <s v="Suma"/>
    <n v="250"/>
    <n v="0"/>
    <n v="0"/>
    <n v="0"/>
    <n v="250"/>
    <n v="750"/>
    <n v="133291000"/>
    <n v="123"/>
    <n v="127"/>
    <n v="130"/>
    <m/>
  </r>
  <r>
    <n v="4"/>
    <x v="17"/>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502"/>
    <s v="San Cristóbal, oportunidades para el futuro sostenible"/>
    <s v="Capacitar 6.000 personas en separación en la fuente y reciclaje."/>
    <s v="SEPARACIÓN EN LA FUENTE"/>
    <n v="6000"/>
    <s v="Suma"/>
    <n v="1500"/>
    <n v="0"/>
    <n v="0"/>
    <n v="0"/>
    <n v="1500"/>
    <n v="4500"/>
    <n v="1508411000"/>
    <n v="1398"/>
    <n v="1439"/>
    <n v="1481"/>
    <m/>
  </r>
  <r>
    <n v="4"/>
    <x v="17"/>
    <s v="AMBIENTE"/>
    <n v="63"/>
    <s v="Número de m2 de áreas renaturaliz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5"/>
    <s v="San Cristóbal, oportunidades para el futuro reverdecido"/>
    <s v="Generar 4.000 m2 de áreas renaturalizadas"/>
    <s v="RENATURALIZACIÓN"/>
    <n v="4000"/>
    <s v="Suma"/>
    <n v="1000"/>
    <n v="0"/>
    <n v="0"/>
    <n v="0"/>
    <n v="1000"/>
    <n v="3000"/>
    <n v="158839000"/>
    <n v="148"/>
    <n v="152"/>
    <n v="156"/>
    <m/>
  </r>
  <r>
    <n v="4"/>
    <x v="17"/>
    <s v="AMBIENTE"/>
    <n v="64"/>
    <s v="Número de hectáreas en proceso de restauración ecológic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5"/>
    <s v="San Cristóbal, oportunidades para el futuro reverdecido"/>
    <s v="Lograr 10 hectáreas en proceso de restauración ecológica"/>
    <s v="RESTAURACIÓN ECOLÓGICA"/>
    <n v="10"/>
    <s v="Suma"/>
    <n v="2.5"/>
    <n v="0"/>
    <n v="0"/>
    <n v="0"/>
    <n v="2.5"/>
    <n v="7.5"/>
    <n v="295462000"/>
    <n v="274"/>
    <n v="281"/>
    <n v="290"/>
    <m/>
  </r>
  <r>
    <n v="4"/>
    <x v="17"/>
    <s v="AMBIENTE"/>
    <n v="65"/>
    <s v="Número de hectáreas de Estructura Ecológica Principal con acciones de conservación"/>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5"/>
    <s v="San Cristóbal, oportunidades para el futuro reverdecido"/>
    <s v="Realizar acciones de conservación en 5 hectáreas de la  Estructura Ecológica Principal"/>
    <s v="CONSERVACIÓN"/>
    <n v="5"/>
    <s v="Suma"/>
    <n v="1.25"/>
    <n v="0"/>
    <n v="0"/>
    <n v="0"/>
    <n v="1.25"/>
    <n v="3.75"/>
    <n v="58870000"/>
    <n v="55"/>
    <n v="56"/>
    <n v="58"/>
    <m/>
  </r>
  <r>
    <n v="4"/>
    <x v="17"/>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805"/>
    <s v="San Cristóbal, oportunidades para el futuro reverdecido"/>
    <s v="Intervenir 4 hectáreas de conectores ecosistémicos"/>
    <s v="CONECTORES ECOSISTÉMICOS"/>
    <n v="4"/>
    <s v="Suma"/>
    <n v="1"/>
    <n v="0"/>
    <n v="0"/>
    <n v="0"/>
    <n v="1"/>
    <n v="3"/>
    <n v="58870000"/>
    <n v="55"/>
    <n v="56"/>
    <n v="58"/>
    <m/>
  </r>
  <r>
    <n v="4"/>
    <x v="17"/>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252"/>
    <s v="Transformando espacios, conectando comunidades, San Cristóbal vial, caminos de oportunidad y progreso"/>
    <s v="Intervenir 17 Kilómetros-carril de malla vial urbana (local y/o intermedia) con acciones de construcción y/o conservación"/>
    <s v="INTERVENCIÓN MALLA VIAL LOCAL"/>
    <n v="17"/>
    <s v="Suma"/>
    <n v="4.25"/>
    <n v="0"/>
    <n v="0"/>
    <n v="0"/>
    <n v="4.25"/>
    <n v="12.75"/>
    <n v="18945103000"/>
    <n v="17554"/>
    <n v="18066"/>
    <n v="18594"/>
    <m/>
  </r>
  <r>
    <n v="4"/>
    <x v="17"/>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273"/>
    <s v="San Cristóbal resiliente, fortaleciendo capacidades locales"/>
    <s v="Realizar 4 acciones efectivas para el fortalecimiento de las capacidades locales en torno a la gestión del riesgo"/>
    <s v="GESTIÓN DEL RIESGO"/>
    <n v="4"/>
    <s v="Suma"/>
    <n v="1"/>
    <n v="0"/>
    <n v="0"/>
    <n v="0"/>
    <n v="1"/>
    <n v="3"/>
    <n v="500000000"/>
    <n v="515"/>
    <n v="530"/>
    <n v="545"/>
    <m/>
  </r>
  <r>
    <n v="4"/>
    <x v="17"/>
    <s v="AMBIENTE"/>
    <n v="113"/>
    <s v="Número de obras de mitigación y/u obras de mitigación existentes con mantenimient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273"/>
    <s v="San Cristóbal resiliente, fortaleciendo capacidades locales"/>
    <s v="Realizar 4 obras de mitigación y/u obras de mitigación existentes con mantenimiento"/>
    <s v="OBRAS DE MITIGACIÓN"/>
    <n v="4"/>
    <s v="Suma"/>
    <n v="1"/>
    <n v="0"/>
    <n v="0"/>
    <n v="0"/>
    <n v="1"/>
    <n v="3"/>
    <n v="4500000000"/>
    <n v="1858"/>
    <n v="1918"/>
    <n v="2180"/>
    <m/>
  </r>
  <r>
    <n v="4"/>
    <x v="17"/>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16 unidades operativas orientadas a la atención de la primera infancia (Jardines Infantiles, Casas de Pensamiento Intercultural, Modalidad Espacios Rurales, Crecemos en la Ruralidad, Creciendo Juntos, Centros Amar, Centros Forjar)"/>
    <s v="DOTACIÓN"/>
    <n v="16"/>
    <s v="Suma"/>
    <n v="3"/>
    <n v="0"/>
    <n v="0"/>
    <n v="0"/>
    <n v="3"/>
    <n v="13"/>
    <n v="649794000"/>
    <n v="403"/>
    <n v="688"/>
    <n v="874"/>
    <m/>
  </r>
  <r>
    <n v="4"/>
    <x v="17"/>
    <s v="INTEGRACIÓN SOCIAL"/>
    <n v="83"/>
    <s v="Unidades operativas de atención especializada (Centros Integrarte, Centros Crecer, Cadis) dotados y/o acondicionado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2 unidades operativas de atención especializada (Centros Integrarte, Centros Crecer y Cadis) "/>
    <s v="DOTACIÓN"/>
    <n v="2"/>
    <s v="Suma"/>
    <n v="0"/>
    <n v="0"/>
    <n v="0"/>
    <n v="0"/>
    <n v="0"/>
    <n v="2"/>
    <n v="0"/>
    <n v="200"/>
    <n v="200"/>
    <n v="0"/>
    <m/>
  </r>
  <r>
    <n v="4"/>
    <x v="17"/>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1 unidades operativas orientadas a la atención de jóvenes (casas de la juventud, centros forjar)"/>
    <s v="DOTACIÓN"/>
    <n v="1"/>
    <s v="Suma"/>
    <n v="0"/>
    <n v="0"/>
    <n v="0"/>
    <n v="0"/>
    <n v="0"/>
    <n v="1"/>
    <n v="0"/>
    <n v="0"/>
    <n v="150"/>
    <n v="0"/>
    <m/>
  </r>
  <r>
    <n v="4"/>
    <x v="17"/>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2 Centros de Desarrollo Comunitarios  para la prestación de servicios sociales dirigidas al desarrollo de capacidades y generación de oportunidades"/>
    <s v="DOTACIÓN"/>
    <n v="2"/>
    <s v="Suma"/>
    <n v="0"/>
    <n v="0"/>
    <n v="0"/>
    <n v="0"/>
    <n v="0"/>
    <n v="2"/>
    <n v="0"/>
    <n v="400"/>
    <n v="200"/>
    <n v="0"/>
    <m/>
  </r>
  <r>
    <n v="4"/>
    <x v="17"/>
    <s v="INTEGRACIÓN SOCIAL"/>
    <n v="87"/>
    <s v="Unidades operativas para la prestación de servicios sociales  y  la generación de estrategias dirigidas a personas habitantes de calle y/o en riesgo de estarlo (Hogares de paso, Autocuidado, SEDID, Atención Socio-sanitaria y Comunidad de Vida El Camino)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1 unidades operativas para la prestación de servicios  y  la generación de estrategias dirigidas a personas habitantes de calle y/o en riesgo de estarlo (Hogares de paso, Autocuidado, SEDID, Atención Socio-saniatria y Comunidad de Vida El Camino) "/>
    <s v="DOTACIÓN"/>
    <n v="1"/>
    <s v="Suma"/>
    <n v="1"/>
    <n v="0"/>
    <n v="0"/>
    <n v="0"/>
    <n v="1"/>
    <n v="0"/>
    <n v="648683000"/>
    <n v="0"/>
    <n v="0"/>
    <n v="0"/>
    <m/>
  </r>
  <r>
    <n v="4"/>
    <x v="17"/>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91"/>
    <s v="Creciendo juntos, atención integral y oportunidades para la comunidad"/>
    <s v="Dotar y/o acondicionar 2 unidades operativas orientadas a la prestación de servicios a la persona mayor "/>
    <s v="DOTACIÓN"/>
    <n v="2"/>
    <s v="Suma"/>
    <n v="0"/>
    <n v="0"/>
    <n v="0"/>
    <n v="0"/>
    <n v="0"/>
    <n v="2"/>
    <n v="0"/>
    <n v="200"/>
    <n v="0"/>
    <n v="400"/>
    <m/>
  </r>
  <r>
    <n v="4"/>
    <x v="17"/>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667"/>
    <s v="Gobierno de lo cotidiano"/>
    <s v="Realizar 4 estrategias de fortalecimiento institucional (una por vigencia)."/>
    <s v="FORTALECIMIENTO INSTITUCIONAL"/>
    <n v="4"/>
    <s v="Suma"/>
    <n v="1"/>
    <n v="0"/>
    <n v="0"/>
    <n v="0"/>
    <n v="1"/>
    <n v="3"/>
    <n v="14298130000"/>
    <n v="14434"/>
    <n v="14857"/>
    <n v="15342"/>
    <m/>
  </r>
  <r>
    <n v="4"/>
    <x v="17"/>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667"/>
    <s v="Gobierno de lo cotidiano"/>
    <s v="Realizar 1 acciones de inspección, vigilancia y control."/>
    <s v="IVC"/>
    <n v="1"/>
    <s v="Suma"/>
    <n v="1"/>
    <n v="0"/>
    <n v="0"/>
    <n v="0"/>
    <n v="1"/>
    <n v="0"/>
    <n v="3000000000"/>
    <n v="3088"/>
    <n v="3178"/>
    <n v="3271"/>
    <m/>
  </r>
  <r>
    <n v="4"/>
    <x v="17"/>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694"/>
    <s v="Redes de oportunidad, formación digital y participación ciudadana"/>
    <s v="Operativizar 20 Centros de Acceso Comunitario en zonas rurales y/o apartadas y/o urbanas, con énfasis en Servicios TIC´s generados."/>
    <s v="CONECTIVIDAD"/>
    <n v="20"/>
    <s v="Suma"/>
    <n v="5"/>
    <n v="0"/>
    <n v="0"/>
    <n v="0"/>
    <n v="5"/>
    <n v="15"/>
    <n v="1110759000"/>
    <n v="1029"/>
    <n v="1059"/>
    <n v="1090"/>
    <m/>
  </r>
  <r>
    <n v="4"/>
    <x v="17"/>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694"/>
    <s v="Redes de oportunidad, formación digital y participación ciudadana"/>
    <s v="Operativizar 20 Centros de Acceso Comunitario en zonas rurales y/o apartadas y/o urbanas, con énfasis en procesos de formación y desarrollo de competencias digitales."/>
    <s v="FORTALECIMIENTO DE CAPACIDADES"/>
    <n v="20"/>
    <s v="Suma"/>
    <n v="5"/>
    <n v="0"/>
    <n v="0"/>
    <n v="0"/>
    <n v="5"/>
    <n v="15"/>
    <n v="528721000"/>
    <n v="490"/>
    <n v="505"/>
    <n v="519"/>
    <m/>
  </r>
  <r>
    <n v="4"/>
    <x v="17"/>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409"/>
    <s v="San Cristobal incidente"/>
    <s v="Fortalecer 200 Organizaciones sociales e Instancias de participación ciudadana."/>
    <s v="FORTALECIMIENTO DE ORGANIZACIONES"/>
    <n v="200"/>
    <s v="Suma"/>
    <n v="50"/>
    <n v="0"/>
    <n v="0"/>
    <n v="0"/>
    <n v="50"/>
    <n v="150"/>
    <n v="1639480000"/>
    <n v="1519"/>
    <n v="1564"/>
    <n v="1609"/>
    <m/>
  </r>
  <r>
    <n v="4"/>
    <x v="17"/>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409"/>
    <s v="San Cristobal incidente"/>
    <s v="Capacitar 2.600 personas a través de procesos de formación para la participación de manera virtual y presencial."/>
    <s v="CAPACITACIÓN"/>
    <n v="2600"/>
    <s v="Suma"/>
    <n v="650"/>
    <n v="0"/>
    <n v="0"/>
    <n v="0"/>
    <n v="650"/>
    <n v="1950"/>
    <n v="1639480000"/>
    <n v="1519"/>
    <n v="1564"/>
    <n v="1609"/>
    <m/>
  </r>
  <r>
    <n v="4"/>
    <x v="17"/>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409"/>
    <s v="San Cristobal incidente"/>
    <s v="Fortalecer 100 organizaciones comunales."/>
    <s v="FORTALECIMIENTO COMUNAL"/>
    <n v="100"/>
    <s v="Suma"/>
    <n v="25"/>
    <n v="0"/>
    <n v="0"/>
    <n v="0"/>
    <n v="25"/>
    <n v="75"/>
    <n v="1547099000"/>
    <n v="823"/>
    <n v="847"/>
    <n v="872"/>
    <m/>
  </r>
  <r>
    <n v="4"/>
    <x v="17"/>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638"/>
    <s v="San Cristobal activa el sector cultural"/>
    <s v="Intervenir 4 equipamientos culturales con acciones de construcción, adecuación y/o dotación"/>
    <s v="INTERVENCIÓN"/>
    <n v="4"/>
    <s v="Suma"/>
    <n v="1"/>
    <n v="0"/>
    <n v="0"/>
    <n v="0"/>
    <n v="1"/>
    <n v="3"/>
    <n v="1311806000"/>
    <n v="1215"/>
    <n v="1251"/>
    <n v="1287"/>
    <m/>
  </r>
  <r>
    <n v="4"/>
    <x v="17"/>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08"/>
    <s v="Chango y Pueblos indigenas en resistencia y pervivencia cultural"/>
    <s v="Concertar e implementar cuatro (4) iniciativa de inversión local con los pueblos indígenas (aplica en todas las localidades con autoridades indígenas)"/>
    <s v="INICIATIVAS PUEBLO INDÍGENA"/>
    <n v="4"/>
    <s v="Suma"/>
    <n v="1"/>
    <n v="0"/>
    <n v="0"/>
    <n v="0"/>
    <n v="1"/>
    <n v="3"/>
    <n v="900000000"/>
    <n v="823"/>
    <n v="847"/>
    <n v="872"/>
    <m/>
  </r>
  <r>
    <n v="4"/>
    <x v="17"/>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708"/>
    <s v="Chango y Pueblos indigenas en resistencia y pervivencia cultural"/>
    <s v="Concertar e implementar cuatro (4) iniciativa de inversión local con las comunidades negras, afrocolombianas y palenqueras (aplica en todas las localidades con autoridades NAP)"/>
    <s v="INICIATIVAS COMUNIDADES NEGRAS, AFROCOLOMBIANAS, PALENQUERAS"/>
    <n v="4"/>
    <s v="Suma"/>
    <n v="1"/>
    <n v="0"/>
    <n v="0"/>
    <n v="0"/>
    <n v="1"/>
    <n v="3"/>
    <n v="900000000"/>
    <n v="823"/>
    <n v="847"/>
    <n v="872"/>
    <m/>
  </r>
  <r>
    <n v="13"/>
    <x v="18"/>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92"/>
    <s v="Teusaquillo construye seguridad"/>
    <s v="Fortalecer 40 organizaciones comunitarias a través de capacidades para promover acciones de corresponsabilidad en la gestión de la seguridad y la convivencia  "/>
    <s v="FORTALECIMIENTO DE CAPACIDADES"/>
    <n v="40"/>
    <s v="Suma"/>
    <n v="10"/>
    <n v="0"/>
    <n v="0"/>
    <n v="0"/>
    <n v="10"/>
    <n v="30"/>
    <n v="229415000"/>
    <n v="230"/>
    <n v="236"/>
    <n v="243"/>
    <m/>
  </r>
  <r>
    <n v="13"/>
    <x v="18"/>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92"/>
    <s v="Teusaquillo construye seguridad"/>
    <s v="Implementar 4 acciones formativas diferenciales para la promoción de la convivencia ciudadana"/>
    <s v="FORMACIÓN"/>
    <n v="4"/>
    <s v="Suma"/>
    <n v="1"/>
    <n v="0"/>
    <n v="0"/>
    <n v="0"/>
    <n v="1"/>
    <n v="3"/>
    <n v="114712000"/>
    <n v="115"/>
    <n v="118"/>
    <n v="122"/>
    <m/>
  </r>
  <r>
    <n v="13"/>
    <x v="18"/>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292"/>
    <s v="Teusaquillo construye seguridad"/>
    <s v="Implementar 4 iniciativas de convivencia con participación de la ciudadanía"/>
    <s v="INICIATIVAS"/>
    <n v="4"/>
    <s v="Suma"/>
    <n v="1"/>
    <n v="0"/>
    <n v="0"/>
    <n v="0"/>
    <n v="1"/>
    <n v="3"/>
    <n v="229415000"/>
    <n v="230"/>
    <n v="236"/>
    <n v="243"/>
    <m/>
  </r>
  <r>
    <n v="13"/>
    <x v="18"/>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462"/>
    <s v="Teusaquillo comprometida con la vida y los derechos de las mujeres"/>
    <s v="Vincular 3000 personas en acciones para la prevención del feminicidio y la violencia contra la mujer."/>
    <s v="PREVENCIÓN"/>
    <n v="3000"/>
    <s v="Suma"/>
    <n v="750"/>
    <n v="0"/>
    <n v="0"/>
    <n v="0"/>
    <n v="750"/>
    <n v="2250"/>
    <n v="502250000"/>
    <n v="503"/>
    <n v="518"/>
    <n v="533"/>
    <m/>
  </r>
  <r>
    <n v="13"/>
    <x v="18"/>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93"/>
    <s v="Teusaquillo segura"/>
    <s v="Suministrar 1 dotaciones a organismos de seguridad"/>
    <s v="DOTACIÓN"/>
    <n v="1"/>
    <s v="Suma"/>
    <n v="1"/>
    <n v="0"/>
    <n v="0"/>
    <n v="0"/>
    <n v="1"/>
    <n v="0"/>
    <n v="549500000"/>
    <n v="0"/>
    <n v="0"/>
    <n v="0"/>
    <m/>
  </r>
  <r>
    <n v="13"/>
    <x v="18"/>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293"/>
    <s v="Teusaquillo segura"/>
    <s v="Intervenir 1 equipamientos de seguridad y acceso a la justicia con acciones de fortalecimiento, operación, adecuación y/o dotación"/>
    <s v="INTERVENCIÓN"/>
    <n v="1"/>
    <s v="Suma"/>
    <n v="1"/>
    <n v="0"/>
    <n v="0"/>
    <n v="0"/>
    <n v="1"/>
    <n v="0"/>
    <n v="64807000"/>
    <n v="130"/>
    <n v="134"/>
    <n v="137"/>
    <m/>
  </r>
  <r>
    <n v="13"/>
    <x v="18"/>
    <s v="SEGURIDAD, CONVIVENCIA Y JUSTICIA"/>
    <n v="8"/>
    <s v="Actores comunitarios fortalecidos con herramientas y capacidades para la implementación de un enfoque restaurativo para la justicia y la convivencia"/>
    <s v="Cultura ciudadana para la convivencia pacífica"/>
    <s v="Acceso a la Justicia"/>
    <s v="Presupuestos Participativos"/>
    <m/>
    <s v="Objetivo 1. Bogotá avanza en seguridad."/>
    <s v="Programa 4. Servicios centrados en la justicia."/>
    <n v="4"/>
    <n v="2294"/>
    <s v="Teusaquillo pacífica, respetuosa y armónica"/>
    <s v="Fortalecer 77 actores comunitarios con herramientas y capacidades para la implementación de un enfoque restaurativo para la justicia y la convivencia"/>
    <s v="FORTALECIMIENTO DE CAPACIDADES"/>
    <n v="77"/>
    <s v="Suma"/>
    <n v="19"/>
    <n v="0"/>
    <n v="0"/>
    <n v="0"/>
    <n v="19"/>
    <n v="58"/>
    <n v="153107000"/>
    <n v="153"/>
    <n v="158"/>
    <n v="162"/>
    <m/>
  </r>
  <r>
    <n v="13"/>
    <x v="18"/>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294"/>
    <s v="Teusaquillo pacífica, respetuosa y armónica"/>
    <s v="Beneficiar 2000 ciudadanos con habilidades y capacidades para gestionar la convivencia constructivamente"/>
    <s v="GESTIÓN DE LA CONVIVENCIA"/>
    <n v="2000"/>
    <s v="Suma"/>
    <n v="500"/>
    <n v="0"/>
    <n v="0"/>
    <n v="0"/>
    <n v="500"/>
    <n v="1500"/>
    <n v="131238000"/>
    <n v="131"/>
    <n v="135"/>
    <n v="139"/>
    <m/>
  </r>
  <r>
    <n v="13"/>
    <x v="18"/>
    <s v="SEGURIDAD, CONVIVENCIA Y JUSTICIA"/>
    <n v="11"/>
    <s v="Proyectos comunitarios implementados en la localidad, para la apropiación del Código Nacional de Seguridad y Convivencia Ciudadana"/>
    <s v="Cultura ciudadana para la convivencia pacífica"/>
    <s v="Acceso a la Justicia"/>
    <s v="Presupuestos Participativos"/>
    <m/>
    <s v="Objetivo 1. Bogotá avanza en seguridad."/>
    <s v="Programa 4. Servicios centrados en la justicia."/>
    <n v="4"/>
    <n v="2294"/>
    <s v="Teusaquillo pacífica, respetuosa y armónica"/>
    <s v="Implementar 8 proyectos comunitarios para la apropiación CNSC"/>
    <s v="CÓDIGO NACIONAL DE SEGURIDAD Y CONVIVENCIA"/>
    <n v="8"/>
    <s v="Suma"/>
    <n v="2"/>
    <n v="0"/>
    <n v="0"/>
    <n v="0"/>
    <n v="2"/>
    <n v="6"/>
    <n v="153107000"/>
    <n v="153"/>
    <n v="158"/>
    <n v="162"/>
    <m/>
  </r>
  <r>
    <n v="13"/>
    <x v="18"/>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674"/>
    <s v="Teusaquillo con andenes transitables"/>
    <s v="Intervenir 6000 metros cuadrados de elementos del sistema de espacio público peatonal con acciones de construcción y/o conservación."/>
    <s v="INTERVENCIÓN"/>
    <n v="6000"/>
    <s v="Suma"/>
    <n v="1500"/>
    <n v="0"/>
    <n v="0"/>
    <n v="0"/>
    <n v="1500"/>
    <n v="4500"/>
    <n v="699920000"/>
    <n v="701"/>
    <n v="721"/>
    <n v="742"/>
    <m/>
  </r>
  <r>
    <n v="13"/>
    <x v="18"/>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709"/>
    <s v="Teusaquillo nos cuida y acompaña"/>
    <s v="Implementar 4 estrategias de seguridad y convivencia a través de gestores locales, que permitan el uso y disfrute del espacio público"/>
    <s v="ESTRATEGIAS DE SEGURIDAD Y CONVIVENCIA"/>
    <n v="4"/>
    <s v="Suma"/>
    <n v="1"/>
    <n v="0"/>
    <n v="0"/>
    <n v="0"/>
    <n v="1"/>
    <n v="3"/>
    <n v="505493000"/>
    <n v="325"/>
    <n v="334"/>
    <n v="344"/>
    <m/>
  </r>
  <r>
    <n v="13"/>
    <x v="18"/>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787"/>
    <s v="Teusaquillo solidaria"/>
    <s v="Beneficiar 500 jóvenes con transferencias condicionadas y  acompañamiento psicosocial para la promoción al acceso y permanencia a oportunidades de formación y empleabilidad"/>
    <s v="TRANSFERENCIAS MONETARIAS"/>
    <n v="500"/>
    <s v="Suma"/>
    <n v="125"/>
    <n v="0"/>
    <n v="0"/>
    <n v="0"/>
    <n v="125"/>
    <n v="375"/>
    <n v="972108000"/>
    <n v="974"/>
    <n v="1002"/>
    <n v="1031"/>
    <m/>
  </r>
  <r>
    <n v="13"/>
    <x v="18"/>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787"/>
    <s v="Teusaquillo solidaria"/>
    <s v="Atender 389 personas con apoyos que contribuyan al ingreso mínimo garantizado. "/>
    <s v="INGRESO MÍNIMO"/>
    <n v="389"/>
    <s v="Suma"/>
    <n v="97"/>
    <n v="0"/>
    <n v="0"/>
    <n v="0"/>
    <n v="97"/>
    <n v="292"/>
    <n v="777686000"/>
    <n v="779"/>
    <n v="802"/>
    <n v="825"/>
    <m/>
  </r>
  <r>
    <n v="13"/>
    <x v="18"/>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787"/>
    <s v="Teusaquillo solidaria"/>
    <s v="Beneficiar 357 personas mayores con transferencias monetarias"/>
    <s v="APOYO ECONÓMICO PERSONA MAYOR"/>
    <n v="357"/>
    <s v="Constante"/>
    <n v="89"/>
    <n v="0"/>
    <n v="0"/>
    <n v="0"/>
    <n v="22.25"/>
    <n v="334.75"/>
    <n v="972108000"/>
    <n v="974"/>
    <n v="1002"/>
    <n v="1031"/>
    <m/>
  </r>
  <r>
    <n v="13"/>
    <x v="18"/>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789"/>
    <s v="Bien-estar en Teusaquillo"/>
    <s v="Habilitar 150 cupos para la atención de población en inseguridad alimentaria y nutricional del Distrito Capital"/>
    <s v="SEGURIDAD ALIMENTARIA"/>
    <n v="150"/>
    <s v="Suma"/>
    <n v="37"/>
    <n v="0"/>
    <n v="0"/>
    <n v="0"/>
    <n v="37"/>
    <n v="113"/>
    <n v="1166530000"/>
    <n v="1168"/>
    <n v="1202"/>
    <n v="1237"/>
    <m/>
  </r>
  <r>
    <n v="13"/>
    <x v="18"/>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754"/>
    <s v="Teusaquillo saludable y con bienestar"/>
    <s v="Vincular 600 personas con discapacidad, cuidadores y cuidadoras, en actividades complementarias en salud"/>
    <s v="ACCIONES COMPLEMENTARIAS "/>
    <n v="600"/>
    <s v="Suma"/>
    <n v="150"/>
    <n v="0"/>
    <n v="0"/>
    <n v="0"/>
    <n v="150"/>
    <n v="450"/>
    <n v="170116000"/>
    <n v="170"/>
    <n v="175"/>
    <n v="180"/>
    <m/>
  </r>
  <r>
    <n v="13"/>
    <x v="18"/>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754"/>
    <s v="Teusaquillo saludable y con bienestar"/>
    <s v="Vincular 600 personas a las acciones desarrolladas desde los dispositivos de base comunitaria en respuesta al consumo de SPA"/>
    <s v="DISMINUCIÓN FACTORES DE RIESGO SPA"/>
    <n v="600"/>
    <s v="Suma"/>
    <n v="150"/>
    <n v="0"/>
    <n v="0"/>
    <n v="0"/>
    <n v="150"/>
    <n v="450"/>
    <n v="170116000"/>
    <n v="170"/>
    <n v="175"/>
    <n v="180"/>
    <m/>
  </r>
  <r>
    <n v="13"/>
    <x v="18"/>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754"/>
    <s v="Teusaquillo saludable y con bienestar"/>
    <s v="Beneficiar 300 personas con discapacidad a través de Dispositivos de Asistencia Personal - Ayudas Técnicas (no incluidas en los Planes de Beneficios)"/>
    <s v="DISPOSITIVOS DE ASISTENCIA PERSONAL"/>
    <n v="300"/>
    <s v="Suma"/>
    <n v="75"/>
    <n v="0"/>
    <n v="0"/>
    <n v="0"/>
    <n v="75"/>
    <n v="225"/>
    <n v="437443000"/>
    <n v="438"/>
    <n v="451"/>
    <n v="464"/>
    <m/>
  </r>
  <r>
    <n v="13"/>
    <x v="18"/>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754"/>
    <s v="Teusaquillo saludable y con bienestar"/>
    <s v="Vincular 600 personas a las acciones y estrategias para promover la salud sexual y reproductiva consciente en los diferentes ciclos de vida"/>
    <s v="SALUD SEXUAL Y REPRODUCTIVA"/>
    <n v="600"/>
    <s v="Suma"/>
    <n v="150"/>
    <n v="0"/>
    <n v="0"/>
    <n v="0"/>
    <n v="150"/>
    <n v="450"/>
    <n v="194421000"/>
    <n v="195"/>
    <n v="200"/>
    <n v="206"/>
    <m/>
  </r>
  <r>
    <n v="13"/>
    <x v="18"/>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754"/>
    <s v="Teusaquillo saludable y con bienestar"/>
    <s v="Beneficiar 600 personas con acciones para la promoción y atención de la salud mental"/>
    <s v="SALUD MENTAL"/>
    <n v="600"/>
    <s v="Suma"/>
    <n v="150"/>
    <n v="0"/>
    <n v="0"/>
    <n v="0"/>
    <n v="150"/>
    <n v="450"/>
    <n v="486054000"/>
    <n v="487"/>
    <n v="501"/>
    <n v="516"/>
    <m/>
  </r>
  <r>
    <n v="13"/>
    <x v="18"/>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680"/>
    <s v="Teusaquillo mi casa"/>
    <s v="Desarrollar 4 acciones orientadas a la ciudadanía, en el marco de la estrategia &quot;Bogotaneidad"/>
    <s v="ESTRATEGIA BOGOTANEIDAD"/>
    <n v="4"/>
    <s v="Suma"/>
    <n v="1"/>
    <n v="0"/>
    <n v="0"/>
    <n v="0"/>
    <n v="1"/>
    <n v="3"/>
    <n v="236177000"/>
    <n v="260"/>
    <n v="267"/>
    <n v="275"/>
    <m/>
  </r>
  <r>
    <n v="13"/>
    <x v="18"/>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680"/>
    <s v="Teusaquillo mi casa"/>
    <s v="Fortalecer 1 unidades de innovación publica y  social a nivel local"/>
    <s v="INNOVACIÓN PÚBLICA"/>
    <n v="1"/>
    <s v="Suma"/>
    <n v="1"/>
    <n v="0"/>
    <n v="0"/>
    <n v="0"/>
    <n v="1"/>
    <n v="0"/>
    <n v="236177000"/>
    <n v="260"/>
    <n v="267"/>
    <n v="275"/>
    <m/>
  </r>
  <r>
    <n v="13"/>
    <x v="18"/>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325"/>
    <s v="Teusaquillo protege, cuida y fortalece"/>
    <s v="Vincular 2000 personas en procesos para la prevención de violencias en el contexto familiar y/o violencia sexual   "/>
    <s v="PREVENCIÓN"/>
    <n v="2000"/>
    <s v="Suma"/>
    <n v="500"/>
    <n v="0"/>
    <n v="0"/>
    <n v="0"/>
    <n v="500"/>
    <n v="1500"/>
    <n v="324036000"/>
    <n v="325"/>
    <n v="334"/>
    <n v="344"/>
    <m/>
  </r>
  <r>
    <n v="13"/>
    <x v="18"/>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325"/>
    <s v="Teusaquillo protege, cuida y fortalece"/>
    <s v="Vincular 2000 mujeres cuidadoras a estrategias de cuidado."/>
    <s v="ESTRATEGIAS DE CUIDADO"/>
    <n v="2000"/>
    <s v="Suma"/>
    <n v="500"/>
    <n v="0"/>
    <n v="0"/>
    <n v="0"/>
    <n v="500"/>
    <n v="1500"/>
    <n v="437443000"/>
    <n v="438"/>
    <n v="451"/>
    <n v="464"/>
    <m/>
  </r>
  <r>
    <n v="13"/>
    <x v="18"/>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325"/>
    <s v="Teusaquillo protege, cuida y fortalece"/>
    <s v="Vincular 2000 mujeres para el ejercicio de derechos y el fortalecimiento de su autonomía económica"/>
    <s v="FORTALECIMIENTO DE CAPACIDADES"/>
    <n v="2000"/>
    <s v="Suma"/>
    <n v="500"/>
    <n v="0"/>
    <n v="0"/>
    <n v="0"/>
    <n v="500"/>
    <n v="1500"/>
    <n v="502250000"/>
    <n v="503"/>
    <n v="518"/>
    <n v="533"/>
    <m/>
  </r>
  <r>
    <n v="13"/>
    <x v="18"/>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57"/>
    <s v="Teusaquillo tejiendo redes de paz y reconciliación"/>
    <s v="Realizar 4 acción de construcción de paz que contribuyan al tejido social, la integración local, la sostenibilidad económica y/o desarrollo territorial para la reconciliación."/>
    <s v="ACCIONES DE CONSTRUCCIÓN DE PAZ"/>
    <n v="4"/>
    <s v="Suma"/>
    <n v="1"/>
    <n v="0"/>
    <n v="0"/>
    <n v="0"/>
    <n v="1"/>
    <n v="3"/>
    <n v="237194000"/>
    <n v="238"/>
    <n v="244"/>
    <n v="252"/>
    <m/>
  </r>
  <r>
    <n v="13"/>
    <x v="18"/>
    <s v="GESTIÓN PÚBLICA"/>
    <n v="32"/>
    <s v="Procesos realizados para el fortalecimiento de habilidades y capacidades de la población víctima del conflicto armado o excombatientes que promuevan su participación en diferentes escenarios.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357"/>
    <s v="Teusaquillo tejiendo redes de paz y reconciliación"/>
    <s v="Realizar 4 procesos de fortalecimiento de habilidades y capacidades de la población víctima del conflicto armado o excombatientes para promover su partitipación en los diferentes escenarios."/>
    <s v="FORTALECIMIENTO DE CAPACIDADES"/>
    <n v="4"/>
    <s v="Suma"/>
    <n v="1"/>
    <n v="0"/>
    <n v="0"/>
    <n v="0"/>
    <n v="1"/>
    <n v="3"/>
    <n v="158133000"/>
    <n v="158"/>
    <n v="163"/>
    <n v="168"/>
    <m/>
  </r>
  <r>
    <n v="13"/>
    <x v="18"/>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330"/>
    <s v="Teusaquillo: construyendo comunidades creativas"/>
    <s v="Otorgar 40 estímulos de apoyo al sector artístico y cultural."/>
    <s v="ESTÍMULOS"/>
    <n v="40"/>
    <s v="Suma"/>
    <n v="10"/>
    <n v="0"/>
    <n v="0"/>
    <n v="0"/>
    <n v="10"/>
    <n v="30"/>
    <n v="252228000"/>
    <n v="260"/>
    <n v="267"/>
    <n v="275"/>
    <m/>
  </r>
  <r>
    <n v="13"/>
    <x v="18"/>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330"/>
    <s v="Teusaquillo: construyendo comunidades creativas"/>
    <s v="Realizar 24 eventos de promoción, circulción y apropiación de actividades artísticas, culturales y patrimoniales."/>
    <s v="EVENTOS"/>
    <n v="24"/>
    <s v="Suma"/>
    <n v="6"/>
    <n v="0"/>
    <n v="0"/>
    <n v="0"/>
    <n v="6"/>
    <n v="18"/>
    <n v="403097000"/>
    <n v="404"/>
    <n v="415"/>
    <n v="428"/>
    <m/>
  </r>
  <r>
    <n v="13"/>
    <x v="18"/>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330"/>
    <s v="Teusaquillo: construyendo comunidades creativas"/>
    <s v="Capacitar 800 personas en los campos artísticos, interculturales, culturales y/o patrimoniales."/>
    <s v="CAPACITACIÓN"/>
    <n v="800"/>
    <s v="Suma"/>
    <n v="200"/>
    <n v="0"/>
    <n v="0"/>
    <n v="0"/>
    <n v="200"/>
    <n v="600"/>
    <n v="302320000"/>
    <n v="303"/>
    <n v="312"/>
    <n v="321"/>
    <m/>
  </r>
  <r>
    <n v="13"/>
    <x v="18"/>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330"/>
    <s v="Teusaquillo: construyendo comunidades creativas"/>
    <s v="Beneficiar 12 organizaciones artísticas, culturales y patrimoniales con elementos entregados."/>
    <s v="ENTREGA DE ELEMENTOS"/>
    <n v="12"/>
    <s v="Suma"/>
    <n v="3"/>
    <n v="0"/>
    <n v="0"/>
    <n v="0"/>
    <n v="3"/>
    <n v="9"/>
    <n v="302320000"/>
    <n v="303"/>
    <n v="312"/>
    <n v="321"/>
    <m/>
  </r>
  <r>
    <n v="13"/>
    <x v="18"/>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323"/>
    <s v="Teusaquillo recreodeportiva"/>
    <s v="Beneficiar 32 colectivos u organizaciones recreo deportivas  inscritas en el Banco que implementan iniciativas de carácter barrial con apoyos economicos"/>
    <s v="BANCO DE INICIATIVAS"/>
    <n v="32"/>
    <s v="Suma"/>
    <n v="8"/>
    <n v="0"/>
    <n v="0"/>
    <n v="0"/>
    <n v="8"/>
    <n v="24"/>
    <n v="295517000"/>
    <n v="296"/>
    <n v="305"/>
    <n v="313"/>
    <m/>
  </r>
  <r>
    <n v="13"/>
    <x v="18"/>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323"/>
    <s v="Teusaquillo recreodeportiva"/>
    <s v="Beneficiar 4000 personas en actividades recreo-deportivas comunitarias."/>
    <s v="ACTIVIDADES RECREODEPORTIVAS"/>
    <n v="4000"/>
    <s v="Suma"/>
    <n v="1000"/>
    <n v="0"/>
    <n v="0"/>
    <n v="0"/>
    <n v="1000"/>
    <n v="3000"/>
    <n v="246269000"/>
    <n v="247"/>
    <n v="254"/>
    <n v="261"/>
    <m/>
  </r>
  <r>
    <n v="13"/>
    <x v="18"/>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323"/>
    <s v="Teusaquillo recreodeportiva"/>
    <s v="Capacitar 800 personas en los campos deportivos o recreativos "/>
    <s v="CAPACITACIÓN"/>
    <n v="800"/>
    <s v="Suma"/>
    <n v="200"/>
    <n v="0"/>
    <n v="0"/>
    <n v="0"/>
    <n v="200"/>
    <n v="600"/>
    <n v="246269000"/>
    <n v="247"/>
    <n v="254"/>
    <n v="261"/>
    <m/>
  </r>
  <r>
    <n v="13"/>
    <x v="18"/>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323"/>
    <s v="Teusaquillo recreodeportiva"/>
    <s v="Beneficiar 800 Personas con la entrega de dotaciones deportivas."/>
    <s v="DOTACIÓN"/>
    <n v="800"/>
    <s v="Suma"/>
    <n v="200"/>
    <n v="0"/>
    <n v="0"/>
    <n v="0"/>
    <n v="200"/>
    <n v="600"/>
    <n v="197011000"/>
    <n v="197"/>
    <n v="203"/>
    <n v="209"/>
    <m/>
  </r>
  <r>
    <n v="13"/>
    <x v="18"/>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361"/>
    <s v="Teusaquillo promueve PyBA"/>
    <s v="Vincular 1000 personas en acciones educativas en temas de protección y bienestar animal"/>
    <s v="ACCIONES PEDAGÓGICAS"/>
    <n v="1000"/>
    <s v="Suma"/>
    <n v="250"/>
    <n v="0"/>
    <n v="0"/>
    <n v="0"/>
    <n v="250"/>
    <n v="750"/>
    <n v="48634000"/>
    <n v="49"/>
    <n v="50"/>
    <n v="52"/>
    <m/>
  </r>
  <r>
    <n v="13"/>
    <x v="18"/>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361"/>
    <s v="Teusaquillo promueve PyBA"/>
    <s v="Atender 600 animales en los programas de brigadas médicas, urgencias veterinarias y adopciones"/>
    <s v="BIENESTAR ANIMAL"/>
    <n v="600"/>
    <s v="Suma"/>
    <n v="150"/>
    <n v="0"/>
    <n v="0"/>
    <n v="0"/>
    <n v="150"/>
    <n v="450"/>
    <n v="291632000"/>
    <n v="292"/>
    <n v="301"/>
    <n v="309"/>
    <m/>
  </r>
  <r>
    <n v="13"/>
    <x v="18"/>
    <s v="AMBIENTE"/>
    <n v="45"/>
    <s v="Número de animales esterilizados"/>
    <s v="Cuidado de la vida"/>
    <s v="Protección y bienestar animal"/>
    <s v="Presupuestos Participativos"/>
    <m/>
    <s v="Objetivo 2. Bogotá Confía en su Bien - Estar"/>
    <s v="Programa 15. Bogotá protege todas las formas de vida"/>
    <n v="16"/>
    <n v="2361"/>
    <s v="Teusaquillo promueve PyBA"/>
    <s v="Esterilizar 280 perros y gatos incluyendo los que está en condición de vulnerabilidad"/>
    <s v="ESTERILIZACIÓN"/>
    <n v="280"/>
    <s v="Suma"/>
    <n v="70"/>
    <n v="0"/>
    <n v="0"/>
    <n v="0"/>
    <n v="70"/>
    <n v="210"/>
    <n v="145811000"/>
    <n v="146"/>
    <n v="150"/>
    <n v="155"/>
    <m/>
  </r>
  <r>
    <n v="13"/>
    <x v="18"/>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356"/>
    <s v="Teusaquillo cierra brechas"/>
    <s v="Dotar 2 sedes educativas urbanas y rurales con recursos pedagógicos y/o tecnológicos"/>
    <s v="DOTACIÓN"/>
    <n v="2"/>
    <s v="Suma"/>
    <n v="0"/>
    <n v="0"/>
    <n v="0"/>
    <n v="0"/>
    <n v="0"/>
    <n v="2"/>
    <n v="0"/>
    <n v="576"/>
    <n v="610"/>
    <n v="0"/>
    <m/>
  </r>
  <r>
    <n v="13"/>
    <x v="18"/>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356"/>
    <s v="Teusaquillo cierra brechas"/>
    <s v="Beneficiar 100 estudiantes con apoyo de sostenimiento para la permanencia en la educación posmedia (niveles de formación técnico profesional, tecnólogo, profesional universitario y educación para el trabajo y desarrollo humano)."/>
    <s v="SOSTENIMIENTO"/>
    <n v="100"/>
    <s v="Suma"/>
    <n v="25"/>
    <n v="0"/>
    <n v="0"/>
    <n v="0"/>
    <n v="25"/>
    <n v="75"/>
    <n v="851897000"/>
    <n v="876"/>
    <n v="902"/>
    <n v="928"/>
    <m/>
  </r>
  <r>
    <n v="13"/>
    <x v="18"/>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356"/>
    <s v="Teusaquillo cierra brechas"/>
    <s v="Beneficiar 100 estudiantes en programas de educación posmedia (niveles de formación técnico profesional, tecnólogo, profesional universitario y educación para el trabajo y desarrollo humano)."/>
    <s v="APOYO EDUCACIÓN POSMEDIA"/>
    <n v="100"/>
    <s v="Suma"/>
    <n v="25"/>
    <n v="0"/>
    <n v="0"/>
    <n v="0"/>
    <n v="25"/>
    <n v="75"/>
    <n v="1703785000"/>
    <n v="1752"/>
    <n v="1803"/>
    <n v="1856"/>
    <m/>
  </r>
  <r>
    <n v="13"/>
    <x v="18"/>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295"/>
    <s v="Teusaquillo impulsa y emprende economía local"/>
    <s v="Realizar 4 acciones para fortalecer las capacidades y/o habilidades, técnicas y blandas de las personas de la localidad, con el fin de mejorar el acceso a oportunidades de empleo."/>
    <s v="FORTALECIMIENTO DE CAPACIDADES"/>
    <n v="4"/>
    <s v="Suma"/>
    <n v="1"/>
    <n v="0"/>
    <n v="0"/>
    <n v="0"/>
    <n v="1"/>
    <n v="3"/>
    <n v="486054000"/>
    <n v="487"/>
    <n v="501"/>
    <n v="516"/>
    <m/>
  </r>
  <r>
    <n v="13"/>
    <x v="18"/>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295"/>
    <s v="Teusaquillo impulsa y emprende economía local"/>
    <s v="Apoyar 120 Mipymes y/o emprendimientos orientados al fortalecimiento de las capacidades locales para la gestión y el desarrollo turístico "/>
    <s v="DESARROLLO TURÍSTICO"/>
    <n v="120"/>
    <s v="Suma"/>
    <n v="30"/>
    <n v="0"/>
    <n v="0"/>
    <n v="0"/>
    <n v="30"/>
    <n v="90"/>
    <n v="388843000"/>
    <n v="389"/>
    <n v="401"/>
    <n v="412"/>
    <m/>
  </r>
  <r>
    <n v="13"/>
    <x v="18"/>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663"/>
    <s v="Teusaquillo impulsa y emprende cultura"/>
    <s v="Financiar 40 proyectos del sector cultural y creativo."/>
    <s v="SOSTENIBILIDAD"/>
    <n v="40"/>
    <s v="Suma"/>
    <n v="10"/>
    <n v="0"/>
    <n v="0"/>
    <n v="0"/>
    <n v="10"/>
    <n v="30"/>
    <n v="324036000"/>
    <n v="325"/>
    <n v="334"/>
    <n v="344"/>
    <m/>
  </r>
  <r>
    <n v="13"/>
    <x v="18"/>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785"/>
    <s v="Teusaquillo impulsa y emprende tejido empresarial"/>
    <s v="Apoyar 200 Mipymes, emprendimientos y/o actores de la economia informal para el fortalecimiento del tejido empresarial local."/>
    <s v="TEJIDO EMPRESARIAL LOCAL"/>
    <n v="200"/>
    <s v="Suma"/>
    <n v="50"/>
    <n v="0"/>
    <n v="0"/>
    <n v="0"/>
    <n v="50"/>
    <n v="150"/>
    <n v="324036000"/>
    <n v="325"/>
    <n v="334"/>
    <n v="344"/>
    <m/>
  </r>
  <r>
    <n v="13"/>
    <x v="18"/>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734"/>
    <s v="Teusaquillo con infraestructura social"/>
    <s v="Intervenir 12 Parques  de la red de proximidad con acciones de mejoramiento, mantenimiento y/o dotación. "/>
    <s v="INTERVENCIÓN"/>
    <n v="12"/>
    <s v="Suma"/>
    <n v="3"/>
    <n v="0"/>
    <n v="0"/>
    <n v="0"/>
    <n v="3"/>
    <n v="9"/>
    <n v="534654000"/>
    <n v="535"/>
    <n v="551"/>
    <n v="567"/>
    <m/>
  </r>
  <r>
    <n v="13"/>
    <x v="18"/>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54"/>
    <s v="Teusaquillo actúa contra el Cambio Climático"/>
    <s v="Implementar 8 procesos comunitarios de educación ambiental que promueven la conservación de la biodiversidad y el agua"/>
    <s v="EDUCACIÓN AMBIENTAL"/>
    <n v="8"/>
    <s v="Suma"/>
    <n v="2"/>
    <n v="0"/>
    <n v="0"/>
    <n v="0"/>
    <n v="2"/>
    <n v="6"/>
    <n v="116655000"/>
    <n v="117"/>
    <n v="120"/>
    <n v="124"/>
    <m/>
  </r>
  <r>
    <n v="13"/>
    <x v="18"/>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54"/>
    <s v="Teusaquillo actúa contra el Cambio Climático"/>
    <s v="Implementar 20 huertas urbanas "/>
    <s v="HUERTAS URBANAS"/>
    <n v="20"/>
    <s v="Suma"/>
    <n v="0"/>
    <n v="0"/>
    <n v="0"/>
    <n v="0"/>
    <n v="0"/>
    <n v="20"/>
    <n v="0"/>
    <n v="138"/>
    <n v="146"/>
    <n v="0"/>
    <m/>
  </r>
  <r>
    <n v="13"/>
    <x v="18"/>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54"/>
    <s v="Teusaquillo actúa contra el Cambio Climático"/>
    <s v="Mantener 1200 m2 de jardinería "/>
    <s v="JARDINERÍA"/>
    <n v="1200"/>
    <s v="Suma"/>
    <n v="600"/>
    <n v="0"/>
    <n v="0"/>
    <n v="0"/>
    <n v="600"/>
    <n v="600"/>
    <n v="97529000"/>
    <n v="95"/>
    <n v="0"/>
    <n v="0"/>
    <m/>
  </r>
  <r>
    <n v="13"/>
    <x v="18"/>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354"/>
    <s v="Teusaquillo actúa contra el Cambio Climático"/>
    <s v="Mantener 1000 árboles en zona urbana"/>
    <s v="ARBOLADO"/>
    <n v="1000"/>
    <s v="Suma"/>
    <n v="250"/>
    <n v="0"/>
    <n v="0"/>
    <n v="0"/>
    <n v="250"/>
    <n v="750"/>
    <n v="46657000"/>
    <n v="47"/>
    <n v="48"/>
    <n v="49"/>
    <m/>
  </r>
  <r>
    <n v="13"/>
    <x v="18"/>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354"/>
    <s v="Teusaquillo actúa contra el Cambio Climático"/>
    <s v="Capacitar 4000 personas en separación en la fuente y reciclaje."/>
    <s v="SEPARACIÓN EN LA FUENTE"/>
    <n v="4000"/>
    <s v="Suma"/>
    <n v="1000"/>
    <n v="0"/>
    <n v="0"/>
    <n v="0"/>
    <n v="1000"/>
    <n v="3000"/>
    <n v="453650000"/>
    <n v="454"/>
    <n v="468"/>
    <n v="481"/>
    <m/>
  </r>
  <r>
    <n v="13"/>
    <x v="18"/>
    <s v="AMBIENTE"/>
    <n v="66"/>
    <s v="Número de hectáreas de conectores ecosistémicos de la Estructura Ecológica Principal interv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4"/>
    <n v="2351"/>
    <s v="Teusaquillo conecta vida"/>
    <s v="Intervenir 2 hectáreas de conectores ecosistémicos"/>
    <s v="CONECTORES ECOSISTÉMICOS"/>
    <n v="2"/>
    <s v="Suma"/>
    <n v="0.5"/>
    <n v="0"/>
    <n v="0"/>
    <n v="0"/>
    <n v="0.5"/>
    <n v="1.5"/>
    <n v="186641000"/>
    <n v="187"/>
    <n v="192"/>
    <n v="198"/>
    <m/>
  </r>
  <r>
    <n v="13"/>
    <x v="18"/>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728"/>
    <s v="Teusaquillo mejora la calidad de vida"/>
    <s v="Intervenir 4,5 Kilómetros-carril de malla vial urbana (local y/o intermedia) con acciones de construcción y/o conservación"/>
    <s v="INTERVENCIÓN MALLA VIAL LOCAL"/>
    <n v="4.5"/>
    <s v="Suma"/>
    <n v="1.125"/>
    <n v="0"/>
    <n v="0"/>
    <n v="0"/>
    <n v="1.125"/>
    <n v="3.375"/>
    <n v="4536542000"/>
    <n v="4220"/>
    <n v="4110"/>
    <n v="6098"/>
    <m/>
  </r>
  <r>
    <n v="13"/>
    <x v="18"/>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338"/>
    <s v="Teusaquillo mitiga sus riesgos"/>
    <s v="Realizar 4 acciones efectivas para el fortalecimiento de las capacidades locales en torno a la gestión del riesgo"/>
    <s v="GESTIÓN DEL RIESGO"/>
    <n v="4"/>
    <s v="Suma"/>
    <n v="1"/>
    <n v="0"/>
    <n v="0"/>
    <n v="0"/>
    <n v="1"/>
    <n v="3"/>
    <n v="240269000"/>
    <n v="247"/>
    <n v="254"/>
    <n v="261"/>
    <m/>
  </r>
  <r>
    <n v="13"/>
    <x v="18"/>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82"/>
    <s v="Teusaquillo con espacios inclusivos, pedagógicos y accesibles"/>
    <s v="Dotar y/o acondicionar 1 unidades operativas orientadas a la atención de la primera infancia (Jardines Infantiles, Casas de Pensamiento Intercultural, Modalidad Espacios Rurales, Crecemos en la Ruralidad, Creciendo Juntos, Centros Amar, Centros Forjar)"/>
    <s v="DOTACIÓN"/>
    <n v="1"/>
    <s v="Suma"/>
    <n v="0"/>
    <n v="0"/>
    <n v="0"/>
    <n v="0"/>
    <n v="0"/>
    <n v="1"/>
    <n v="0"/>
    <n v="306"/>
    <n v="0"/>
    <n v="0"/>
    <m/>
  </r>
  <r>
    <n v="13"/>
    <x v="18"/>
    <s v="INTEGRACIÓN SOCIAL"/>
    <n v="86"/>
    <s v="Unidades operativas para la prestación de servicios sociales y estrategias dirigidas a personas de los sectores sociales LGBTI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82"/>
    <s v="Teusaquillo con espacios inclusivos, pedagógicos y accesibles"/>
    <s v="Dotar y/o acondicionar 1 casa LGBTI para la prestación de servicios sociales y estrategias dirigidas a personas de los sectores sociales LGBTI."/>
    <s v="DOTACIÓN"/>
    <n v="1"/>
    <s v="Suma"/>
    <n v="1"/>
    <n v="0"/>
    <n v="0"/>
    <n v="0"/>
    <n v="1"/>
    <n v="0"/>
    <n v="628258000"/>
    <n v="0"/>
    <n v="0"/>
    <n v="0"/>
    <m/>
  </r>
  <r>
    <n v="13"/>
    <x v="18"/>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782"/>
    <s v="Teusaquillo con espacios inclusivos, pedagógicos y accesibles"/>
    <s v="Dotar y/o acondicionar 1 unidad operativa orientada a la prestación de servicios a la persona mayor "/>
    <s v="DOTACIÓN"/>
    <n v="1"/>
    <s v="Suma"/>
    <n v="0"/>
    <n v="0"/>
    <n v="0"/>
    <n v="0"/>
    <n v="0"/>
    <n v="1"/>
    <n v="0"/>
    <n v="0"/>
    <n v="611"/>
    <n v="0"/>
    <m/>
  </r>
  <r>
    <n v="13"/>
    <x v="18"/>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664"/>
    <s v="Teusaquillo eficiente y transparente"/>
    <s v="Realizar 4 estrategias de fortalecimiento institucional (una por vigencia)."/>
    <s v="FORTALECIMIENTO INSTITUCIONAL"/>
    <n v="4"/>
    <s v="Suma"/>
    <n v="1"/>
    <n v="0"/>
    <n v="0"/>
    <n v="0"/>
    <n v="1"/>
    <n v="3"/>
    <n v="2430260000"/>
    <n v="2434"/>
    <n v="2505"/>
    <n v="2578"/>
    <m/>
  </r>
  <r>
    <n v="13"/>
    <x v="18"/>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664"/>
    <s v="Teusaquillo eficiente y transparente"/>
    <s v="Realizar 4 estrategias de inspección, vigilancia y control (una por vigencia)."/>
    <s v="IVC"/>
    <n v="4"/>
    <s v="Suma"/>
    <n v="1"/>
    <n v="0"/>
    <n v="0"/>
    <n v="0"/>
    <n v="1"/>
    <n v="3"/>
    <n v="2430260000"/>
    <n v="2434"/>
    <n v="2505"/>
    <n v="2578"/>
    <m/>
  </r>
  <r>
    <n v="13"/>
    <x v="18"/>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334"/>
    <s v="Teusaquillo innovadora"/>
    <s v="Operativizar 4 Centros de Acceso Comunitario en zonas rurales y/o apartadas y/o urbanas, con énfasis en Servicios TIC´s generados."/>
    <s v="CONECTIVIDAD"/>
    <n v="4"/>
    <s v="Suma"/>
    <n v="1"/>
    <n v="0"/>
    <n v="0"/>
    <n v="0"/>
    <n v="1"/>
    <n v="3"/>
    <n v="193938000"/>
    <n v="194"/>
    <n v="200"/>
    <n v="206"/>
    <m/>
  </r>
  <r>
    <n v="13"/>
    <x v="18"/>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334"/>
    <s v="Teusaquillo innovadora"/>
    <s v="Operativizar 4 Centros de Acceso Comunitario en zonas rurales y/o apartadas y/o urbanas, con énfasis en procesos de formación y desarrollo de competencias digitales."/>
    <s v="FORTALECIMIENTO DE CAPACIDADES"/>
    <n v="4"/>
    <s v="Suma"/>
    <n v="1"/>
    <n v="0"/>
    <n v="0"/>
    <n v="0"/>
    <n v="1"/>
    <n v="3"/>
    <n v="237030000"/>
    <n v="237"/>
    <n v="244"/>
    <n v="251"/>
    <m/>
  </r>
  <r>
    <n v="13"/>
    <x v="18"/>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665"/>
    <s v="Teusaquillo participa en comunidad"/>
    <s v="Fortalecer 60 Organizaciones sociales e Instancias de participación ciudadana."/>
    <s v="FORTALECIMIENTO DE ORGANIZACIONES"/>
    <n v="60"/>
    <s v="Suma"/>
    <n v="15"/>
    <n v="0"/>
    <n v="0"/>
    <n v="0"/>
    <n v="15"/>
    <n v="45"/>
    <n v="405040000"/>
    <n v="406"/>
    <n v="417"/>
    <n v="430"/>
    <m/>
  </r>
  <r>
    <n v="13"/>
    <x v="18"/>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665"/>
    <s v="Teusaquillo participa en comunidad"/>
    <s v="Capacitar 1000 personas a través de procesos de formación para la participación de manera virtual y presencial."/>
    <s v="CAPACITACIÓN"/>
    <n v="1000"/>
    <s v="Suma"/>
    <n v="250"/>
    <n v="0"/>
    <n v="0"/>
    <n v="0"/>
    <n v="250"/>
    <n v="750"/>
    <n v="405040000"/>
    <n v="406"/>
    <n v="417"/>
    <n v="430"/>
    <m/>
  </r>
  <r>
    <n v="13"/>
    <x v="18"/>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665"/>
    <s v="Teusaquillo participa en comunidad"/>
    <s v="Fortalecer 21 organizaciones comunales."/>
    <s v="FORTALECIMIENTO COMUNAL"/>
    <n v="21"/>
    <s v="Suma"/>
    <n v="5"/>
    <n v="0"/>
    <n v="0"/>
    <n v="0"/>
    <n v="5"/>
    <n v="16"/>
    <n v="460094000"/>
    <n v="474"/>
    <n v="488"/>
    <n v="502"/>
    <m/>
  </r>
  <r>
    <n v="13"/>
    <x v="18"/>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895"/>
    <s v="Teusaquillo edifica su cultura"/>
    <s v="Intervenir 1 equipamientos culturales con acciones de construcción, adecuación y/o dotación"/>
    <s v="INTERVENCIÓN"/>
    <n v="1"/>
    <s v="Suma"/>
    <n v="0"/>
    <n v="0"/>
    <n v="0"/>
    <n v="0"/>
    <n v="0"/>
    <n v="1"/>
    <n v="0"/>
    <n v="422"/>
    <n v="447"/>
    <n v="0"/>
    <m/>
  </r>
  <r>
    <n v="13"/>
    <x v="18"/>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668"/>
    <s v="Teusaquillo honra su palabra"/>
    <s v="Concertar e implementar una (1) iniciativa de inversión local con los pueblos indígenas (aplica en todas las localidades con autoridades indígenas)"/>
    <s v="INICIATIVAS PUEBLO INDÍGENA"/>
    <n v="1"/>
    <s v="Suma"/>
    <n v="1"/>
    <n v="0"/>
    <n v="0"/>
    <n v="0"/>
    <n v="1"/>
    <n v="0"/>
    <n v="460094000"/>
    <n v="474"/>
    <n v="488"/>
    <n v="502"/>
    <m/>
  </r>
  <r>
    <n v="13"/>
    <x v="18"/>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668"/>
    <s v="Teusaquillo honra su palabra"/>
    <s v="Concertar e implementar una (1) iniciativa de inversión local con AFROS Y NEGROS"/>
    <s v="INICIATIVAS COMUNIDADES NEGRAS, AFROCOLOMBIANAS, PALENQUERAS"/>
    <n v="1"/>
    <s v="Suma"/>
    <n v="1"/>
    <n v="0"/>
    <n v="0"/>
    <n v="0"/>
    <n v="1"/>
    <n v="0"/>
    <n v="460094000"/>
    <n v="474"/>
    <n v="488"/>
    <n v="502"/>
    <m/>
  </r>
  <r>
    <n v="13"/>
    <x v="18"/>
    <s v="GOBIERNO"/>
    <n v="105"/>
    <s v="Iniciativa de inversión local concertada e implementada con las comunidades raizale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668"/>
    <s v="Teusaquillo honra su palabra"/>
    <s v="Concertar e implementar una (1) iniciativa de inversión local con los pueblos RAIZALES"/>
    <s v="INICIATIVAS RAIZALES"/>
    <n v="1"/>
    <s v="Suma"/>
    <n v="1"/>
    <n v="0"/>
    <n v="0"/>
    <n v="0"/>
    <n v="1"/>
    <n v="0"/>
    <n v="460094000"/>
    <n v="474"/>
    <n v="488"/>
    <n v="502"/>
    <m/>
  </r>
  <r>
    <n v="6"/>
    <x v="19"/>
    <s v="SEGURIDAD, CONVIVENCIA Y JUSTICIA"/>
    <n v="1"/>
    <s v="Organizaciones comunitarias fortalecidas a través de capacidades para promover acciones de corresponsabilidad en la gestión de la seguridad y la convivencia"/>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57"/>
    <s v="Tunjuelito fortalece la convivencia ciudadana"/>
    <s v="Fortalecer 80 organizaciones comunitarias a través de capacidades para promover acciones de corresponsabilidad en la gestión de la seguridad y la convivencia  "/>
    <s v="FORTALECIMIENTO DE CAPACIDADES"/>
    <n v="80"/>
    <s v="Suma"/>
    <n v="20"/>
    <n v="0"/>
    <n v="0"/>
    <n v="0"/>
    <n v="20"/>
    <n v="60"/>
    <n v="425575000"/>
    <n v="381"/>
    <n v="381"/>
    <n v="381"/>
    <m/>
  </r>
  <r>
    <n v="6"/>
    <x v="19"/>
    <s v="SEGURIDAD, CONVIVENCIA Y JUSTICIA"/>
    <n v="2"/>
    <s v="Acciones formativas diferenciales para la promoción de la convivencia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57"/>
    <s v="Tunjuelito fortalece la convivencia ciudadana"/>
    <s v="Implementar 4 acciones formativas diferenciales para la promoción de la convivencia ciudadana"/>
    <s v="FORMACIÓN"/>
    <n v="4"/>
    <s v="Suma"/>
    <n v="1"/>
    <n v="0"/>
    <n v="0"/>
    <n v="0"/>
    <n v="1"/>
    <n v="3"/>
    <n v="152690000"/>
    <n v="124.61"/>
    <n v="142.94"/>
    <n v="161.80000000000001"/>
    <m/>
  </r>
  <r>
    <n v="6"/>
    <x v="19"/>
    <s v="SEGURIDAD, CONVIVENCIA Y JUSTICIA"/>
    <n v="3"/>
    <s v="Iniciativas de convivencia con participación ciudadana implementadas"/>
    <s v="Cultura ciudadana para la convivencia pacífica"/>
    <s v="Promoción de la convivencia ciudadana"/>
    <s v="Presupuestos Participativos"/>
    <m/>
    <s v="Objetivo 1. Bogotá avanza en seguridad."/>
    <s v="Programa 1. Diálogo social y cultura ciudadana para la convivencia pacífica y la recuperación de la confianza."/>
    <n v="1"/>
    <n v="2857"/>
    <s v="Tunjuelito fortalece la convivencia ciudadana"/>
    <s v="Implementar 4 iniciativas de convivencia con participación de la ciudadanía"/>
    <s v="INICIATIVAS"/>
    <n v="4"/>
    <s v="Suma"/>
    <n v="1"/>
    <n v="0"/>
    <n v="0"/>
    <n v="0"/>
    <n v="1"/>
    <n v="3"/>
    <n v="139624000"/>
    <n v="125"/>
    <n v="125"/>
    <n v="125"/>
    <m/>
  </r>
  <r>
    <n v="6"/>
    <x v="19"/>
    <s v="MUJERES"/>
    <n v="4"/>
    <s v="Número de Personas vinculadas en acciones para la prevención del feminicidio y la violencia contra la mujer"/>
    <s v="Cero tolerancia a las violencias"/>
    <s v="Prevención del feminicidio y las violencias contra las mujeres"/>
    <s v="Presupuestos Participativos"/>
    <m/>
    <s v="Objetivo 1. Bogotá avanza en seguridad."/>
    <s v="Programa 2. Cero tolerancia a las violencias contra las mujeres y basadas en género"/>
    <n v="2"/>
    <n v="2816"/>
    <s v="Tunjuelito libre de violencia y feminicidio"/>
    <s v="Vincular 2000 personas en acciones para la prevención del feminicidio y la violencia contra la mujer."/>
    <s v="PREVENCIÓN"/>
    <n v="2000"/>
    <s v="Suma"/>
    <n v="500"/>
    <n v="0"/>
    <n v="0"/>
    <n v="0"/>
    <n v="500"/>
    <n v="1500"/>
    <n v="592863000"/>
    <n v="513.64"/>
    <n v="535.83000000000004"/>
    <n v="568.66999999999996"/>
    <m/>
  </r>
  <r>
    <n v="6"/>
    <x v="19"/>
    <s v="SEGURIDAD, CONVIVENCIA Y JUSTICIA"/>
    <n v="5"/>
    <s v="Dotaciones suministradas a organismos de seguridad"/>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848"/>
    <s v="Tunjuelito firme con la seguridad y la justicia"/>
    <s v="Suministrar2 dotaciones a organismos de seguridad"/>
    <s v="DOTACIÓN"/>
    <n v="2"/>
    <s v="Suma"/>
    <n v="0"/>
    <n v="0"/>
    <n v="0"/>
    <n v="0"/>
    <n v="0"/>
    <n v="2"/>
    <n v="0"/>
    <n v="500"/>
    <n v="0"/>
    <n v="500"/>
    <m/>
  </r>
  <r>
    <n v="6"/>
    <x v="19"/>
    <s v="SEGURIDAD, CONVIVENCIA Y JUSTICIA"/>
    <n v="6"/>
    <s v="Equipamientos de seguridad y acceso a la justicia intervenidos con acciones de fortalecimiento, operación, adecuación y/o dotación"/>
    <s v="Mejores capacidades al servicio de la seguridad"/>
    <s v="Dotación, mantenimiento de equipamientos que permitan el fortalecimiento de la seguridad y justicia."/>
    <s v="Gestión Pública Local"/>
    <s v="Cultura ciudadana y mejores capacidades al servicio de la seguridad (2%)"/>
    <s v="Objetivo 1. Bogotá avanza en seguridad."/>
    <s v="Programa 3. Desmantelamiento de estructuras criminales y delincuenciales con mejores capacidades y activos tecnológicos."/>
    <n v="3"/>
    <n v="2848"/>
    <s v="Tunjuelito firme con la seguridad y la justicia"/>
    <s v="Intervenir 2 equipamientos de seguridad y acceso a la justicia con acciones de fortalecimiento, operación, adecuación y/o dotación"/>
    <s v="INTERVENCIÓN"/>
    <n v="2"/>
    <s v="Suma"/>
    <n v="1"/>
    <n v="0"/>
    <n v="0"/>
    <n v="0"/>
    <n v="1"/>
    <n v="1"/>
    <n v="1116995000"/>
    <n v="0"/>
    <n v="500"/>
    <n v="0"/>
    <m/>
  </r>
  <r>
    <n v="6"/>
    <x v="19"/>
    <s v="SEGURIDAD, CONVIVENCIA Y JUSTICIA"/>
    <n v="7"/>
    <s v="Programas de abordaje de conflictividad escolar para la convivencia con enfoque restaurativo fortalecidos"/>
    <s v="Cultura ciudadana para la convivencia pacífica"/>
    <s v="Acceso a la Justicia"/>
    <s v="Presupuestos Participativos"/>
    <m/>
    <s v="Objetivo 1. Bogotá avanza en seguridad."/>
    <s v="Programa 4. Servicios centrados en la justicia."/>
    <n v="4"/>
    <n v="2880"/>
    <s v="Seguridad y convivencia en Tunjuelito"/>
    <s v="Fortalecer 8 programas de abordaje de conflictividad escolar para la convivencia con enfoque restaurativo"/>
    <s v="CONFLICTIVIDAD ESCOLAR"/>
    <n v="8"/>
    <s v="Suma"/>
    <n v="2"/>
    <n v="0"/>
    <n v="0"/>
    <n v="0"/>
    <n v="2"/>
    <n v="6"/>
    <n v="250120000"/>
    <n v="242.55"/>
    <n v="202.21"/>
    <n v="212.16"/>
    <m/>
  </r>
  <r>
    <n v="6"/>
    <x v="19"/>
    <s v="SEGURIDAD, CONVIVENCIA Y JUSTICIA"/>
    <n v="10"/>
    <s v="Ciudadanos beneficiados con habilidades y capacidades para gestionar la convivencia constructivamente"/>
    <s v="Cultura ciudadana para la convivencia pacífica"/>
    <s v="Acceso a la Justicia"/>
    <s v="Presupuestos Participativos"/>
    <m/>
    <s v="Objetivo 1. Bogotá avanza en seguridad."/>
    <s v="Programa 4. Servicios centrados en la justicia."/>
    <n v="4"/>
    <n v="2880"/>
    <s v="Seguridad y convivencia en Tunjuelito"/>
    <s v="Beneficiar 160 ciudadanos con habilidades y capacidades para gestionar la convivencia constructivamente"/>
    <s v="GESTIÓN DE LA CONVIVENCIA"/>
    <n v="160"/>
    <s v="Suma"/>
    <n v="0"/>
    <n v="0"/>
    <n v="0"/>
    <n v="0"/>
    <n v="0"/>
    <n v="160"/>
    <n v="0"/>
    <n v="0"/>
    <n v="100"/>
    <n v="100"/>
    <m/>
  </r>
  <r>
    <n v="6"/>
    <x v="19"/>
    <s v="SEGURIDAD, CONVIVENCIA Y JUSTICIA"/>
    <n v="12"/>
    <s v="Acciones pedagógicas para la gestión de conflictividades y prevención de violencias implementadas"/>
    <s v="Cultura ciudadana para la convivencia pacífica"/>
    <s v="Acceso a la Justicia"/>
    <s v="Presupuestos Participativos"/>
    <m/>
    <s v="Objetivo 1. Bogotá avanza en seguridad."/>
    <s v="Programa 4. Servicios centrados en la justicia."/>
    <n v="4"/>
    <n v="2880"/>
    <s v="Seguridad y convivencia en Tunjuelito"/>
    <s v="Implementar 12 acciones pedagógicas para la gestión de conflictividades y prevención de violencias"/>
    <s v="ACCIONES PEDAGÓGICAS"/>
    <n v="12"/>
    <s v="Suma"/>
    <n v="3"/>
    <n v="0"/>
    <n v="0"/>
    <n v="0"/>
    <n v="3"/>
    <n v="9"/>
    <n v="256908000"/>
    <n v="180"/>
    <n v="180"/>
    <n v="180"/>
    <m/>
  </r>
  <r>
    <n v="6"/>
    <x v="19"/>
    <s v="SEGURIDAD, CONVIVENCIA Y JUSTICIA"/>
    <n v="13"/>
    <s v="Programas comunitarios con enfoque restaurativo para el cuidado del espacio público y del medio ambiente ejecutados"/>
    <s v="Cultura ciudadana para la convivencia pacífica"/>
    <s v="Acceso a la Justicia"/>
    <s v="Presupuestos Participativos"/>
    <m/>
    <s v="Objetivo 1. Bogotá avanza en seguridad."/>
    <s v="Programa 4. Servicios centrados en la justicia."/>
    <n v="4"/>
    <n v="2880"/>
    <s v="Seguridad y convivencia en Tunjuelito"/>
    <s v="Ejecutar 12 programas comunitarios con enfoque restaurativo para el cuidado del espacio público y del medio ambiente"/>
    <s v="ACCIONES DE CUIDADO"/>
    <n v="12"/>
    <s v="Suma"/>
    <n v="3"/>
    <n v="0"/>
    <n v="0"/>
    <n v="0"/>
    <n v="3"/>
    <n v="9"/>
    <n v="810971000"/>
    <n v="242.55"/>
    <n v="202.21"/>
    <n v="212.16"/>
    <m/>
  </r>
  <r>
    <n v="6"/>
    <x v="19"/>
    <s v="MOVILIDAD"/>
    <n v="15"/>
    <s v="Metros cuadrados construidos y/o conservados de elementos del sistema de espacio público peatonal."/>
    <s v="Infraestructura segura e incluyente"/>
    <s v="Construcción y/o conservación de elementos del sistema de espacio público"/>
    <s v="Presupuestos Participativos"/>
    <s v="Infraestructura segura e incluyente (14%)"/>
    <s v="Objetivo 1. Bogotá avanza en seguridad."/>
    <s v="Programa 5. Espacio público seguro e inclusivo."/>
    <n v="6"/>
    <n v="2824"/>
    <s v="Inconsistencia no resuelta en Segplan"/>
    <s v="Intervenir 7000 metros cuadrados de elementos del sistema de espacio público peatonal con acciones de construcción y/o conservación."/>
    <s v="INTERVENCIÓN"/>
    <n v="7000"/>
    <s v="Suma"/>
    <n v="1750"/>
    <n v="0"/>
    <n v="0"/>
    <n v="0"/>
    <n v="1750"/>
    <n v="5250"/>
    <n v="1149745000"/>
    <n v="1009.97"/>
    <n v="1039.32"/>
    <n v="1069.53"/>
    <m/>
  </r>
  <r>
    <n v="6"/>
    <x v="19"/>
    <s v="SEGURIDAD, CONVIVENCIA Y JUSTICIA"/>
    <n v="16"/>
    <s v="Estrategias de seguridad y convivencia implementadas a través de gestores locales, que permitan el uso y disfrute del espacio público"/>
    <s v="Cultura ciudadana para la convivencia pacífica"/>
    <s v="Cultura ciudadana en torno a la seguridad"/>
    <s v="Gestión Pública Local"/>
    <s v="Cultura ciudadana y mejores capacidades al servicio de la seguridad (2%)"/>
    <s v="Objetivo 1. Bogotá avanza en seguridad."/>
    <s v="Programa 5. Espacio público seguro e inclusivo."/>
    <n v="7"/>
    <n v="2842"/>
    <s v="Tunjuelito disfruta del espacio publico con seguridad y en convivencia"/>
    <s v="Implementar 4 estrategias de seguridad y convivencia a través de gestores locales, que permitan el uso y disfrute del espacio público"/>
    <s v="ESTRATEGIAS DE SEGURIDAD Y CONVIVENCIA"/>
    <n v="4"/>
    <s v="Suma"/>
    <n v="1"/>
    <n v="0"/>
    <n v="0"/>
    <n v="0"/>
    <n v="1"/>
    <n v="3"/>
    <n v="1124056000"/>
    <n v="978"/>
    <n v="1020.95"/>
    <n v="1065.1600000000001"/>
    <m/>
  </r>
  <r>
    <n v="6"/>
    <x v="19"/>
    <s v="INTEGRACIÓN SOCIAL"/>
    <n v="46"/>
    <s v="Jóvenes beneficiados con transferencias condicionadas y  acompañamiento psicosocial para la promoción al acceso y permanencia a oportunidades de formación y empleabilidad"/>
    <s v="Menos pobreza "/>
    <s v="Transferencias monetarias condicionadas para jóvenes "/>
    <s v="Gestión Pública Local"/>
    <s v="Menos pobreza (12%)"/>
    <s v="Objetivo 2. Bogotá Confía en su Bien - Estar"/>
    <s v="Programa 7. Bogotá, una ciudad con menos pobreza."/>
    <n v="8"/>
    <n v="2809"/>
    <s v="Menos pobreza en Tunjuelito"/>
    <s v="Beneficiar 480 jóvenes con transferencias condicionadas y  acompañamiento psicosocial para la promoción al acceso y permanencia a oportunidades de formación y empleabilidad"/>
    <s v="TRANSFERENCIAS MONETARIAS"/>
    <n v="480"/>
    <s v="Suma"/>
    <n v="120"/>
    <n v="0"/>
    <n v="0"/>
    <n v="0"/>
    <n v="120"/>
    <n v="360"/>
    <n v="634014000"/>
    <n v="426.02"/>
    <n v="640.77"/>
    <n v="861.81"/>
    <m/>
  </r>
  <r>
    <n v="6"/>
    <x v="19"/>
    <s v="INTEGRACIÓN SOCIAL"/>
    <n v="47"/>
    <s v="Personas atendidas con apoyos que contribuyan al ingreso mínimo garantizado"/>
    <s v="Menos pobreza "/>
    <s v="Otras Transferencias Monetarias"/>
    <s v="Gestión Pública Local"/>
    <s v="Menos pobreza (12%)"/>
    <s v="Objetivo 2. Bogotá Confía en su Bien - Estar"/>
    <s v="Programa 7. Bogotá, una ciudad con menos pobreza."/>
    <n v="8"/>
    <n v="2809"/>
    <s v="Menos pobreza en Tunjuelito"/>
    <s v="Atender 3800 personas con apoyos que contribuyan al ingreso mínimo garantizado. "/>
    <s v="INGRESO MÍNIMO"/>
    <n v="3800"/>
    <s v="Suma"/>
    <n v="950"/>
    <n v="0"/>
    <n v="0"/>
    <n v="0"/>
    <n v="950"/>
    <n v="2850"/>
    <n v="2010591000"/>
    <n v="1800"/>
    <n v="1800"/>
    <n v="1800"/>
    <m/>
  </r>
  <r>
    <n v="6"/>
    <x v="19"/>
    <s v="INTEGRACIÓN SOCIAL"/>
    <n v="48"/>
    <s v="Número de personas mayores con transferencias Monetarias"/>
    <s v="Menos pobreza "/>
    <s v="Apoyo económico para persona mayor - tipo C"/>
    <s v="Gestión Pública Local"/>
    <s v="Menos pobreza (12%)"/>
    <s v="Objetivo 2. Bogotá Confía en su Bien - Estar"/>
    <s v="Programa 7. Bogotá, una ciudad con menos pobreza."/>
    <n v="8"/>
    <n v="2809"/>
    <s v="Menos pobreza en Tunjuelito"/>
    <s v="Beneficiar 2265 personas mayores con transferencias monetarias"/>
    <s v="APOYO ECONÓMICO PERSONA MAYOR"/>
    <n v="2265"/>
    <s v="Constante"/>
    <n v="2265"/>
    <n v="0"/>
    <n v="0"/>
    <n v="0"/>
    <n v="566.25"/>
    <n v="1698.75"/>
    <n v="4803080000"/>
    <n v="4300"/>
    <n v="4300"/>
    <n v="4300"/>
    <m/>
  </r>
  <r>
    <n v="6"/>
    <x v="19"/>
    <s v="INTEGRACIÓN SOCIAL"/>
    <n v="49"/>
    <s v="Número de cupos habilitados para la atención de población en inseguridad alimentaria y nutricional del Distrito Capital, a través de comedores comunitarios."/>
    <s v="Menos pobreza "/>
    <s v="Comedores Comunitarios"/>
    <s v="Gestión Pública Local"/>
    <s v="Menos pobreza (12%)"/>
    <s v="Objetivo 2. Bogotá Confía en su Bien - Estar"/>
    <s v="Programa 8. Erradicación del hambre en Bogotá"/>
    <n v="9"/>
    <n v="2860"/>
    <s v="Seguridad alimentaria y nutricional para Tunjuelito"/>
    <s v="Habilitar 600 cupos para la atención de población en inseguridad alimentaria y nutricional del Distrito Capital, a través de comedores comunitarios."/>
    <s v="SEGURIDAD ALIMENTARIA"/>
    <n v="600"/>
    <s v="Suma"/>
    <n v="150"/>
    <n v="0"/>
    <n v="0"/>
    <n v="0"/>
    <n v="150"/>
    <n v="450"/>
    <n v="713760000"/>
    <n v="639"/>
    <n v="639"/>
    <n v="639"/>
    <m/>
  </r>
  <r>
    <n v="6"/>
    <x v="19"/>
    <s v="SALUD"/>
    <n v="17"/>
    <s v="Número de personas con discapacidad, cuidadadores y cuidadoras, vinculados en actividades complementarias en salud"/>
    <s v="Ciudad saludable y con bien-estar"/>
    <s v="Acciones complementarias para personas con discapacidad y sus cuidadores"/>
    <s v="Gestión Pública Local"/>
    <s v="Ciudad saludable y con bien-estar (3%)"/>
    <s v="Objetivo 2. Bogotá Confía en su Bien - Estar"/>
    <s v="Programa 10. Salud Pública Integrada e Integral "/>
    <n v="10"/>
    <n v="2820"/>
    <s v="Salud y bienestar para Tunjuelito"/>
    <s v="Vincular 400 personas con discapacidad, cuidadores y cuidadoras, en actividades complementarias en salud"/>
    <s v="ACCIONES COMPLEMENTARIAS "/>
    <n v="400"/>
    <s v="Suma"/>
    <n v="100"/>
    <n v="0"/>
    <n v="0"/>
    <n v="0"/>
    <n v="100"/>
    <n v="300"/>
    <n v="491477000"/>
    <n v="440"/>
    <n v="440"/>
    <n v="440"/>
    <m/>
  </r>
  <r>
    <n v="6"/>
    <x v="19"/>
    <s v="SALUD"/>
    <n v="18"/>
    <s v="Números de personas vinculadas a las acciones desarrolladas desde los dispositivos de base comunitaria en respuesta al consumo de SPA"/>
    <s v="Ciudad saludable y con bien-estar"/>
    <s v="Acciones para la disminución de los factores de riesgo frente al consumo de sustancias psicoactivas."/>
    <s v="Gestión Pública Local"/>
    <s v="Ciudad saludable y con bien-estar (3%)"/>
    <s v="Objetivo 2. Bogotá Confía en su Bien - Estar"/>
    <s v="Programa 10. Salud Pública Integrada e Integral "/>
    <n v="10"/>
    <n v="2820"/>
    <s v="Salud y bienestar para Tunjuelito"/>
    <s v="Vincular 600 personas a las acciones desarrolladas desde los dispositivos de base comunitaria en respuesta al consumo de SPA"/>
    <s v="DISMINUCIÓN FACTORES DE RIESGO SPA"/>
    <n v="600"/>
    <s v="Suma"/>
    <n v="150"/>
    <n v="0"/>
    <n v="0"/>
    <n v="0"/>
    <n v="150"/>
    <n v="450"/>
    <n v="357438000"/>
    <n v="300"/>
    <n v="340"/>
    <n v="340"/>
    <m/>
  </r>
  <r>
    <n v="6"/>
    <x v="19"/>
    <s v="SALUD"/>
    <n v="19"/>
    <s v="Número de personas con discapacidad beneficiadas con Dispostivos de Asistencia Personal - Ayudas Técnicas (no incluidas en los Planes de Beneficios)"/>
    <s v="Ciudad saludable y con bien-estar"/>
    <s v="Otorgamiento de Dispositivos de asistencia Personal - DAP - a personas con discapacidad "/>
    <s v="Gestión Pública Local"/>
    <s v="Ciudad saludable y con bien-estar (3%)"/>
    <s v="Objetivo 2. Bogotá Confía en su Bien - Estar"/>
    <s v="Programa 10. Salud Pública Integrada e Integral "/>
    <n v="10"/>
    <n v="2820"/>
    <s v="Salud y bienestar para Tunjuelito"/>
    <s v="Beneficiar 1000 personas con discapacidad a través de Dispositivos de Asistencia Personal - Ayudas Técnicas (no incluidas en los Planes de Beneficios)"/>
    <s v="DISPOSITIVOS DE ASISTENCIA PERSONAL"/>
    <n v="1000"/>
    <s v="Suma"/>
    <n v="250"/>
    <n v="0"/>
    <n v="0"/>
    <n v="0"/>
    <n v="250"/>
    <n v="750"/>
    <n v="1142566000"/>
    <n v="1515"/>
    <n v="1525"/>
    <n v="1565"/>
    <m/>
  </r>
  <r>
    <n v="6"/>
    <x v="19"/>
    <s v="SALUD"/>
    <n v="20"/>
    <s v="Número de personas vinculadas a las acciones y estrategias para promover la salud sexual y reproductiva consciente en los diferentes ciclos de vida"/>
    <s v="Ciudad saludable y con bien-estar"/>
    <s v="Salud sexual y reproductiva consciente en adolescentes y jóvenes"/>
    <s v="Gestión Pública Local"/>
    <s v="Ciudad saludable y con bien-estar (3%)"/>
    <s v="Objetivo 2. Bogotá Confía en su Bien - Estar"/>
    <s v="Programa 10. Salud Pública Integrada e Integral "/>
    <n v="10"/>
    <n v="2820"/>
    <s v="Salud y bienestar para Tunjuelito"/>
    <s v="Vincular 1000 personas a las acciones y estrategias para promover la salud sexual y reproductiva consciente en los diferentes ciclos de vida"/>
    <s v="SALUD SEXUAL Y REPRODUCTIVA"/>
    <n v="1000"/>
    <s v="Suma"/>
    <n v="250"/>
    <n v="0"/>
    <n v="0"/>
    <n v="0"/>
    <n v="250"/>
    <n v="750"/>
    <n v="447396000"/>
    <n v="383.34"/>
    <n v="404.92"/>
    <n v="438.6"/>
    <m/>
  </r>
  <r>
    <n v="6"/>
    <x v="19"/>
    <s v="SALUD"/>
    <n v="23"/>
    <s v="Número de personas beneficiadas con acciones para la promoción y atención de la salud mental"/>
    <s v="Ciudad saludable y con bien-estar"/>
    <s v="Acciones para la promoción y atención de la salud mental"/>
    <s v="Presupuestos Participativos"/>
    <m/>
    <s v="Objetivo 2. Bogotá Confía en su Bien - Estar"/>
    <s v="Programa 10. Salud Pública Integrada e Integral "/>
    <n v="10"/>
    <n v="2820"/>
    <s v="Salud y bienestar para Tunjuelito"/>
    <s v="Beneficiar 680 personas con acciones para la promoción y atención de la salud mental"/>
    <s v="SALUD MENTAL"/>
    <n v="680"/>
    <s v="Suma"/>
    <n v="250"/>
    <n v="0"/>
    <n v="0"/>
    <n v="0"/>
    <n v="250"/>
    <n v="430"/>
    <n v="841277000"/>
    <n v="739"/>
    <n v="760.48"/>
    <n v="782.58"/>
    <m/>
  </r>
  <r>
    <n v="6"/>
    <x v="19"/>
    <s v="GOBIERNO"/>
    <n v="100"/>
    <s v="Acciones desarrolladas, orientadas a la ciudadanía en el marco de la estrategía Bogotaneidad"/>
    <s v="Gobierno confiable"/>
    <s v="Bogotaneidad"/>
    <s v="Gestión Pública Local"/>
    <m/>
    <s v="Objetivo 5. Bogotá Confía en su Gobierno"/>
    <s v="Programa 39. Camino hacia una democracia deliberativa con un gobierno cercano a la gente y con participación ciudadana"/>
    <n v="11"/>
    <n v="2912"/>
    <s v="Conciencia ciudadana como un acto de amor por Bogotá y tunjuelito"/>
    <s v="Desarrollar  4 acciones orientadas a la ciudadanía, en el marco de la estrategia &quot;Bogotaneidad"/>
    <s v="ESTRATEGIA BOGOTANEIDAD"/>
    <n v="4"/>
    <s v="Suma"/>
    <n v="1"/>
    <n v="0"/>
    <n v="0"/>
    <n v="0"/>
    <n v="1"/>
    <n v="3"/>
    <n v="390078000"/>
    <n v="140.34"/>
    <n v="348.97"/>
    <n v="358.44"/>
    <m/>
  </r>
  <r>
    <n v="6"/>
    <x v="19"/>
    <s v="GOBIERNO"/>
    <n v="101"/>
    <s v="Unidades de innovación publica  y social fortalecidas"/>
    <s v="Gobierno confiable"/>
    <s v="Bogotaneidad"/>
    <s v="Gestión Pública Local"/>
    <m/>
    <s v="Objetivo 5. Bogotá Confía en su Gobierno"/>
    <s v="Programa 39. Camino hacia una democracia deliberativa con un gobierno cercano a la gente y con participación ciudadana"/>
    <n v="11"/>
    <n v="2912"/>
    <s v="Conciencia ciudadana como un acto de amor por Bogotá y tunjuelito"/>
    <s v="Fortalecer 1 unidades de innovación publica y  social a nivel local"/>
    <s v="INNOVACIÓN PÚBLICA"/>
    <n v="1"/>
    <s v="Suma"/>
    <n v="0"/>
    <n v="0"/>
    <n v="0"/>
    <n v="0"/>
    <n v="0"/>
    <n v="1"/>
    <n v="0"/>
    <n v="200"/>
    <n v="0"/>
    <n v="0"/>
    <m/>
  </r>
  <r>
    <n v="6"/>
    <x v="19"/>
    <s v="MUJERES/INTEGRACIÓN SOCIAL"/>
    <n v="25"/>
    <s v="Número de Personas que participan en procesos para la prevención de violencias en el contexto familiar y/o violencia sexual.          "/>
    <s v="Cuidado de la vida"/>
    <s v="Prevención y atención de violencia intrafamiliar y sexual para poblaciones en situaciones de riesgo y vulnerabilidad de derechos"/>
    <s v="Presupuestos Participativos"/>
    <m/>
    <s v="Objetivo 2. Bogotá Confía en su Bien - Estar"/>
    <s v="Programa 12. Bogotá cuida a su gente"/>
    <n v="12"/>
    <n v="2819"/>
    <s v="Cuidando a cuidadoras"/>
    <s v="Vincular 2400 personas en procesos para la prevención de violencias en el contexto familiar y/o violencia sexual   "/>
    <s v="PREVENCIÓN"/>
    <n v="2400"/>
    <s v="Suma"/>
    <n v="600"/>
    <n v="0"/>
    <n v="0"/>
    <n v="0"/>
    <n v="600"/>
    <n v="1800"/>
    <n v="560851000"/>
    <n v="492.67"/>
    <n v="506.98"/>
    <n v="521.72"/>
    <m/>
  </r>
  <r>
    <n v="6"/>
    <x v="19"/>
    <s v="MUJERES/INTEGRACIÓN SOCIAL"/>
    <n v="26"/>
    <s v="Mujeres cuidadoras vinculadas a estrategias de cuidado"/>
    <s v="Cuidado de la vida"/>
    <s v="Estrategias de cuidado a personas cuidadoras"/>
    <s v="Presupuestos Participativos"/>
    <m/>
    <s v="Objetivo 2. Bogotá Confía en su Bien - Estar"/>
    <s v="Programa 12. Bogotá cuida a su gente"/>
    <n v="12"/>
    <n v="2819"/>
    <s v="Cuidando a cuidadoras"/>
    <s v="Vincular 2000 mujeres cuidadoras a estrategias de cuidado."/>
    <s v="ESTRATEGIAS DE CUIDADO"/>
    <n v="2000"/>
    <s v="Suma"/>
    <n v="500"/>
    <n v="0"/>
    <n v="0"/>
    <n v="0"/>
    <n v="500"/>
    <n v="1500"/>
    <n v="707149000"/>
    <n v="665.1"/>
    <n v="684.43"/>
    <n v="704.32"/>
    <m/>
  </r>
  <r>
    <n v="6"/>
    <x v="19"/>
    <s v="MUJERES/INTEGRACIÓN SOCIAL"/>
    <n v="27"/>
    <s v="Mujeres vinculadas para el ejercicio de derechos y el fortalecimiento de su autonomía económica"/>
    <s v="Cuidado de la vida"/>
    <s v="Fortalecimiento de capacidades para el ejercicio de derechos y para la autonomía económica de las mujeres."/>
    <s v="Presupuestos Participativos"/>
    <m/>
    <s v="Objetivo 2. Bogotá Confía en su Bien - Estar"/>
    <s v="Programa 12. Bogotá cuida a su gente"/>
    <n v="12"/>
    <n v="2819"/>
    <s v="Cuidando a cuidadoras"/>
    <s v="Vincular 2000 mujeres para el ejercicio de derechos y el fortalecimiento de su autonomía económica"/>
    <s v="FORTALECIMIENTO DE CAPACIDADES"/>
    <n v="2000"/>
    <s v="Suma"/>
    <n v="500"/>
    <n v="0"/>
    <n v="0"/>
    <n v="0"/>
    <n v="500"/>
    <n v="1500"/>
    <n v="752017000"/>
    <n v="704.52"/>
    <n v="724.99"/>
    <n v="746.06"/>
    <m/>
  </r>
  <r>
    <n v="6"/>
    <x v="19"/>
    <s v="GESTIÓN PÚBLICA"/>
    <n v="30"/>
    <s v="Procesos pedagógicos, artísticos, culturales, formativos o académicos realizados para el fortalecimiento de iniciativas ciudadanas para la apropiación social de la memoria, verdad, reparación integral a víctimas, paz y reconciliación. "/>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11"/>
    <s v="Tunjuelito Territorio de paz"/>
    <s v="Realizar 4 procesos pedagógicos, artísticos, culturales, formativos o para el fortalecimiento de iniciativas ciudadanas para la apropiación social de la memoria, verdad, reparación integral a víctimas, paz y reconciliación.."/>
    <s v="INICIATIVAS"/>
    <n v="4"/>
    <s v="Suma"/>
    <n v="1"/>
    <n v="0"/>
    <n v="0"/>
    <n v="0"/>
    <n v="1"/>
    <n v="3"/>
    <n v="191866000"/>
    <n v="163.84"/>
    <n v="175.87"/>
    <n v="188.25"/>
    <m/>
  </r>
  <r>
    <n v="6"/>
    <x v="19"/>
    <s v="GESTIÓN PÚBLICA"/>
    <n v="31"/>
    <s v="Acciones de construcción de paz realizadas que contribuyan al tejido social, la integración local, la sostenibilidad económica y/o desarrollo territorial para la reconciliación."/>
    <s v="Cuidado de la vida"/>
    <s v="Construcción de memoria, verdad, reparación, víctimas, paz y reconciliación"/>
    <s v="Presupuestos Participativos"/>
    <m/>
    <s v="Objetivo 2. Bogotá Confía en su Bien - Estar"/>
    <s v="Programa 13. Bogotá, un territorio de paz y reconciliación en donde todos puedan volver a empezar."/>
    <n v="13"/>
    <n v="2811"/>
    <s v="Tunjuelito Territorio de paz"/>
    <s v="Realizar 4 acciones de construcción de paz que contribuyan al tejido social, la integración local, la sostenibilidad económica y/o desarrollo territorial para la reconciliación."/>
    <s v="ACCIONES DE CONSTRUCCIÓN DE PAZ"/>
    <n v="4"/>
    <s v="Suma"/>
    <n v="1"/>
    <n v="0"/>
    <n v="0"/>
    <n v="0"/>
    <n v="1"/>
    <n v="3"/>
    <n v="279248000"/>
    <n v="250"/>
    <n v="250"/>
    <n v="250"/>
    <m/>
  </r>
  <r>
    <n v="6"/>
    <x v="19"/>
    <s v="CULTURA, RECREACIÓN Y DEPORTE"/>
    <n v="33"/>
    <s v="Estímulos otorgados de apoyo al sector artístico y cultural "/>
    <s v="Bogotá cultural y deportiva"/>
    <s v="Iniciativas de interés cultural, artístico, patrimonial y de cultura ciudadana."/>
    <s v="Gestión Pública Local"/>
    <m/>
    <s v="Objetivo 2. Bogotá Confía en su Bien - Estar"/>
    <s v="Programa 14. Bogotá deportiva, recreativa, artística, patrimonial e intercultural."/>
    <n v="14"/>
    <n v="2929"/>
    <s v="Tunjuelito epicentro de cultura"/>
    <s v="Otorgar 44 estímulos de apoyo al sector artístico y cultural."/>
    <s v="ESTÍMULOS"/>
    <n v="44"/>
    <s v="Suma"/>
    <n v="11"/>
    <n v="0"/>
    <n v="0"/>
    <n v="0"/>
    <n v="11"/>
    <n v="33"/>
    <n v="234569000"/>
    <n v="210"/>
    <n v="210"/>
    <n v="210"/>
    <m/>
  </r>
  <r>
    <n v="6"/>
    <x v="19"/>
    <s v="CULTURA, RECREACIÓN Y DEPORTE"/>
    <n v="38"/>
    <s v="Eventos de promoción, circulción y apropiación de actividades artísticas, culturales y patrimoniales realizadas"/>
    <s v="Bogotá cultural y deportiva"/>
    <s v="Arte, cultura y patrimonio"/>
    <s v="Presupuestos Participativos"/>
    <m/>
    <s v="Objetivo 2. Bogotá Confía en su Bien - Estar"/>
    <s v="Programa 14. Bogotá deportiva, recreativa, artística, patrimonial e intercultural."/>
    <n v="14"/>
    <n v="2929"/>
    <s v="Tunjuelito epicentro de cultura"/>
    <s v="Realizar 40 eventos de promoción, circulción y apropiación de actividades artísticas, culturales y patrimoniales."/>
    <s v="EVENTOS"/>
    <n v="40"/>
    <s v="Suma"/>
    <n v="10"/>
    <n v="0"/>
    <n v="0"/>
    <n v="0"/>
    <n v="10"/>
    <n v="30"/>
    <n v="804236000"/>
    <n v="720"/>
    <n v="720"/>
    <n v="720"/>
    <m/>
  </r>
  <r>
    <n v="6"/>
    <x v="19"/>
    <s v="CULTURA, RECREACIÓN Y DEPORTE"/>
    <n v="39"/>
    <s v="Personas beneficiadas y capacitadas con procesos de formación y exploración en los campos artísticos, culturales y patrimoniales "/>
    <s v="Bogotá cultural y deportiva"/>
    <s v="Arte, cultura y patrimonio"/>
    <s v="Presupuestos Participativos"/>
    <m/>
    <s v="Objetivo 2. Bogotá Confía en su Bien - Estar"/>
    <s v="Programa 14. Bogotá deportiva, recreativa, artística, patrimonial e intercultural."/>
    <n v="14"/>
    <n v="2929"/>
    <s v="Tunjuelito epicentro de cultura"/>
    <s v="Capacitar 800 personas en los campos artísticos, interculturales, culturales y/o patrimoniales."/>
    <s v="CAPACITACIÓN"/>
    <n v="800"/>
    <s v="Suma"/>
    <n v="200"/>
    <n v="0"/>
    <n v="0"/>
    <n v="0"/>
    <n v="200"/>
    <n v="600"/>
    <n v="269153000"/>
    <n v="273.72000000000003"/>
    <n v="305.51"/>
    <n v="338.22"/>
    <m/>
  </r>
  <r>
    <n v="6"/>
    <x v="19"/>
    <s v="CULTURA, RECREACIÓN Y DEPORTE"/>
    <n v="40"/>
    <s v="No. Organizaciones artísticas, culturales y patrimoniales beneficiadas con elementos entregados."/>
    <s v="Bogotá cultural y deportiva"/>
    <s v="Arte, cultura y patrimonio"/>
    <s v="Presupuestos Participativos"/>
    <m/>
    <s v="Objetivo 2. Bogotá Confía en su Bien - Estar"/>
    <s v="Programa 14. Bogotá deportiva, recreativa, artística, patrimonial e intercultural."/>
    <n v="14"/>
    <n v="2929"/>
    <s v="Tunjuelito epicentro de cultura"/>
    <s v="Beneficiar 20 organizaciones artísticas, culturales y patrimoniales con elementos entregados."/>
    <s v="ENTREGA DE ELEMENTOS"/>
    <n v="20"/>
    <s v="Suma"/>
    <n v="5"/>
    <n v="0"/>
    <n v="0"/>
    <n v="0"/>
    <n v="5"/>
    <n v="15"/>
    <n v="111790000"/>
    <n v="100"/>
    <n v="100"/>
    <n v="100"/>
    <m/>
  </r>
  <r>
    <n v="6"/>
    <x v="19"/>
    <s v="CULTURA, RECREACIÓN Y DEPORTE"/>
    <n v="34"/>
    <s v="Colectivos u organizaciones recreo deportivas inscritas en el Banco que implementan iniciativas de carácter barrial beneficiadas con apoyos economicos"/>
    <s v="Bogotá cultural y deportiva"/>
    <s v="Recreación y deporte "/>
    <s v="Presupuestos Participativos"/>
    <m/>
    <s v="Objetivo 2. Bogotá Confía en su Bien - Estar"/>
    <s v="Programa 14. Bogotá deportiva, recreativa, artística, patrimonial e intercultural."/>
    <n v="15"/>
    <n v="2916"/>
    <s v="Tunjuelito comprometido con el deporte y la recreación"/>
    <s v="Beneficiar 40 colectivos u organizaciones recreo deportivas  inscritas en el Banco que implementan iniciativas de carácter barrial con apoyos economicos"/>
    <s v="BANCO DE INICIATIVAS"/>
    <n v="40"/>
    <s v="Suma"/>
    <n v="10"/>
    <n v="0"/>
    <n v="0"/>
    <n v="0"/>
    <n v="10"/>
    <n v="30"/>
    <n v="268078000"/>
    <n v="240"/>
    <n v="240"/>
    <n v="240"/>
    <m/>
  </r>
  <r>
    <n v="6"/>
    <x v="19"/>
    <s v="CULTURA, RECREACIÓN Y DEPORTE"/>
    <n v="35"/>
    <s v="Personas beneficiadas con actividades recreo-deportivas comunitarias"/>
    <s v="Bogotá cultural y deportiva"/>
    <s v="Recreación y deporte "/>
    <s v="Presupuestos Participativos"/>
    <m/>
    <s v="Objetivo 2. Bogotá Confía en su Bien - Estar"/>
    <s v="Programa 14. Bogotá deportiva, recreativa, artística, patrimonial e intercultural."/>
    <n v="15"/>
    <n v="2916"/>
    <s v="Tunjuelito comprometido con el deporte y la recreación"/>
    <s v="Beneficiar  2000 personas en actividades recreo-deportivas comunitarias."/>
    <s v="ACTIVIDADES RECREODEPORTIVAS"/>
    <n v="2000"/>
    <s v="Suma"/>
    <n v="500"/>
    <n v="0"/>
    <n v="0"/>
    <n v="0"/>
    <n v="500"/>
    <n v="1500"/>
    <n v="742801000"/>
    <n v="660"/>
    <n v="670"/>
    <n v="680"/>
    <m/>
  </r>
  <r>
    <n v="6"/>
    <x v="19"/>
    <s v="CULTURA, RECREACIÓN Y DEPORTE"/>
    <n v="36"/>
    <s v="Personas capacitadas en los campos deportivos o recreativos "/>
    <s v="Bogotá cultural y deportiva"/>
    <s v="Recreación y deporte "/>
    <s v="Presupuestos Participativos"/>
    <m/>
    <s v="Objetivo 2. Bogotá Confía en su Bien - Estar"/>
    <s v="Programa 14. Bogotá deportiva, recreativa, artística, patrimonial e intercultural."/>
    <n v="15"/>
    <n v="2916"/>
    <s v="Tunjuelito comprometido con el deporte y la recreación"/>
    <s v="Capacitar 2000 personas en los campos deportivos o recreativos "/>
    <s v="CAPACITACIÓN"/>
    <n v="2000"/>
    <s v="Suma"/>
    <n v="500"/>
    <n v="0"/>
    <n v="0"/>
    <n v="0"/>
    <n v="500"/>
    <n v="1500"/>
    <n v="686952000"/>
    <n v="610"/>
    <n v="620"/>
    <n v="630"/>
    <m/>
  </r>
  <r>
    <n v="6"/>
    <x v="19"/>
    <s v="CULTURA, RECREACIÓN Y DEPORTE"/>
    <n v="37"/>
    <s v="Personas beneficiadas con la entrega de dotaciones deportivas."/>
    <s v="Bogotá cultural y deportiva"/>
    <s v="Recreación y deporte "/>
    <s v="Presupuestos Participativos"/>
    <m/>
    <s v="Objetivo 2. Bogotá Confía en su Bien - Estar"/>
    <s v="Programa 14. Bogotá deportiva, recreativa, artística, patrimonial e intercultural."/>
    <n v="15"/>
    <n v="2916"/>
    <s v="Tunjuelito comprometido con el deporte y la recreación"/>
    <s v="Beneficiar 800 Personas con la entrega de dotaciones deportivas."/>
    <s v="DOTACIÓN"/>
    <n v="800"/>
    <s v="Suma"/>
    <n v="200"/>
    <n v="0"/>
    <n v="0"/>
    <n v="0"/>
    <n v="200"/>
    <n v="600"/>
    <n v="299274000"/>
    <n v="288.24"/>
    <n v="320.49"/>
    <n v="354.28"/>
    <m/>
  </r>
  <r>
    <n v="6"/>
    <x v="19"/>
    <s v="AMBIENTE"/>
    <n v="43"/>
    <s v="Número de personas vinculadas en acciones de educación en temas de protección y bienestar animal"/>
    <s v="Cuidado de la vida"/>
    <s v="Protección y bienestar animal"/>
    <s v="Presupuestos Participativos"/>
    <m/>
    <s v="Objetivo 2. Bogotá Confía en su Bien - Estar"/>
    <s v="Programa 15. Bogotá protege todas las formas de vida"/>
    <n v="16"/>
    <n v="2867"/>
    <s v="Tunjuelito un hogar para nuestros animales"/>
    <s v="Vincular 2000 personas en acciones educativas en temas de protección y bienestar animal"/>
    <s v="ACCIONES PEDAGÓGICAS"/>
    <n v="2000"/>
    <s v="Suma"/>
    <n v="500"/>
    <n v="0"/>
    <n v="0"/>
    <n v="0"/>
    <n v="500"/>
    <n v="1500"/>
    <n v="171079000"/>
    <n v="139"/>
    <n v="160.47999999999999"/>
    <n v="182.58"/>
    <m/>
  </r>
  <r>
    <n v="6"/>
    <x v="19"/>
    <s v="AMBIENTE"/>
    <n v="44"/>
    <s v="Número de animales atendidos por los programas de brigadas médicas, urgencias veterinarias y adopciones"/>
    <s v="Cuidado de la vida"/>
    <s v="Protección y bienestar animal"/>
    <s v="Presupuestos Participativos"/>
    <m/>
    <s v="Objetivo 2. Bogotá Confía en su Bien - Estar"/>
    <s v="Programa 15. Bogotá protege todas las formas de vida"/>
    <n v="16"/>
    <n v="2867"/>
    <s v="Tunjuelito un hogar para nuestros animales"/>
    <s v="Atender 4000 animales en los programas de brigadas médicas, urgencias veterinarias y adopciones"/>
    <s v="BIENESTAR ANIMAL"/>
    <n v="4000"/>
    <s v="Suma"/>
    <n v="1000"/>
    <n v="0"/>
    <n v="0"/>
    <n v="0"/>
    <n v="1000"/>
    <n v="3000"/>
    <n v="335098000"/>
    <n v="300"/>
    <n v="300"/>
    <n v="300"/>
    <m/>
  </r>
  <r>
    <n v="6"/>
    <x v="19"/>
    <s v="AMBIENTE"/>
    <n v="45"/>
    <s v="Número de animales esterilizados"/>
    <s v="Cuidado de la vida"/>
    <s v="Protección y bienestar animal"/>
    <s v="Presupuestos Participativos"/>
    <m/>
    <s v="Objetivo 2. Bogotá Confía en su Bien - Estar"/>
    <s v="Programa 15. Bogotá protege todas las formas de vida"/>
    <n v="16"/>
    <n v="2867"/>
    <s v="Tunjuelito un hogar para nuestros animales"/>
    <s v="Esterilizar 4000 perros y gatos incluyendo los que está en condición de vulnerabilidad"/>
    <s v="ESTERILIZACIÓN"/>
    <n v="4000"/>
    <s v="Suma"/>
    <n v="1000"/>
    <n v="0"/>
    <n v="0"/>
    <n v="0"/>
    <n v="1000"/>
    <n v="3000"/>
    <n v="335098000"/>
    <n v="300"/>
    <n v="300"/>
    <n v="300"/>
    <m/>
  </r>
  <r>
    <n v="6"/>
    <x v="19"/>
    <s v="EDUCACIÓN"/>
    <n v="50"/>
    <s v="Sedes educativas urbanas y rurales dotadas con recursos pedagógicos y/o tecnológicos"/>
    <s v="Educación como eje del potencial humano"/>
    <s v="Dotación de equipamientos para instituciones educativas públicas del distrito."/>
    <s v="Gestión Pública Local"/>
    <s v="Educación como eje del potencial humano (9%)"/>
    <s v="Objetivo 3. Bogotá Confía en su Potencial"/>
    <s v="Programa 16. Atención integral a la primera infancia y educación como eje del potencial humano."/>
    <n v="17"/>
    <n v="2808"/>
    <s v="Tunjuelito con oportunidades para la educación"/>
    <s v="Dotar 12 sedes educativas urbanas y rurales con recursos pedagógicos y/o tecnológicos"/>
    <s v="DOTACIÓN"/>
    <n v="12"/>
    <s v="Suma"/>
    <n v="3"/>
    <n v="0"/>
    <n v="0"/>
    <n v="0"/>
    <n v="3"/>
    <n v="9"/>
    <n v="893596000"/>
    <n v="800"/>
    <n v="800"/>
    <n v="800"/>
    <m/>
  </r>
  <r>
    <n v="6"/>
    <x v="19"/>
    <s v="EDUCACIÓN"/>
    <n v="51"/>
    <s v="Número de estudiantes beneficiados con apoyo de sostenimiento para la permanencia en la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808"/>
    <s v="Tunjuelito con oportunidades para la educación"/>
    <s v="Beneficiar 200 estudiantes con apoyo de sostenimiento para la permanencia en la educación posmedia (niveles de formación técnico profesional, tecnólogo, profesional universitario y educación para el trabajo y desarrollo humano)."/>
    <s v="SOSTENIMIENTO"/>
    <n v="200"/>
    <s v="Suma"/>
    <n v="50"/>
    <n v="0"/>
    <n v="0"/>
    <n v="0"/>
    <n v="50"/>
    <n v="150"/>
    <n v="1196381000"/>
    <n v="1026.68"/>
    <n v="1069.8499999999999"/>
    <n v="1117.21"/>
    <m/>
  </r>
  <r>
    <n v="6"/>
    <x v="19"/>
    <s v="EDUCACIÓN"/>
    <n v="52"/>
    <s v="Número de estudiantes beneficiados en programas de educación posmedia (niveles de formación técnico profesional, tecnólogo, profesional universitario y educación para el trabajo y desarrollo humano)."/>
    <s v="Educación como eje del potencial humano"/>
    <s v="Apoyo para educación superior"/>
    <s v="Gestión Pública Local"/>
    <s v="Educación como eje del potencial humano (9%)"/>
    <s v="Objetivo 3. Bogotá Confía en su Potencial"/>
    <s v="Programa 16. Atención integral a la primera infancia y educación como eje del potencial humano."/>
    <n v="17"/>
    <n v="2808"/>
    <s v="Tunjuelito con oportunidades para la educación"/>
    <s v="Beneficiar 200 estudiantes en programas de educación posmedia (niveles de formación técnico profesional, tecnólogo, profesional universitario y educación para el trabajo y desarrollo humano)."/>
    <s v="APOYO EDUCACIÓN POSMEDIA"/>
    <n v="200"/>
    <s v="Suma"/>
    <n v="50"/>
    <n v="0"/>
    <n v="0"/>
    <n v="0"/>
    <n v="50"/>
    <n v="150"/>
    <n v="3518535000"/>
    <n v="3100"/>
    <n v="3200"/>
    <n v="3300"/>
    <m/>
  </r>
  <r>
    <n v="6"/>
    <x v="19"/>
    <s v="DESARROLLO ECONÓMICO, INDUSTRIA Y TURISMO"/>
    <n v="54"/>
    <s v="Número de acciones realizadas para fortalecer las capacidades y/o habilidades, técnicas y blandas de las personas de la localidad, con el fin de mejorar el acceso a oportunidades de empleo."/>
    <s v="Desarrollo empresarial, productividad y empleo"/>
    <s v="Fortalecimiento de habilidades para la empleabilidad - impulso al empleo local."/>
    <s v="Presupuestos Participativos"/>
    <m/>
    <s v="Objetivo 3. Bogotá Confía en su Potencial"/>
    <s v="Programa 19. Desarrollo empresarial, productividad y empleo."/>
    <n v="18"/>
    <n v="2898"/>
    <s v="Impulsando el Desarrollo Económico en Tunjuelito"/>
    <s v="Realizar 8 acciones para fortalecer las capacidades y/o habilidades, técnicas y blandas de las personas de la localidad, con el fin de mejorar el acceso a oportunidades de empleo."/>
    <s v="FORTALECIMIENTO DE CAPACIDADES"/>
    <n v="8"/>
    <s v="Suma"/>
    <n v="2"/>
    <n v="0"/>
    <n v="0"/>
    <n v="0"/>
    <n v="2"/>
    <n v="6"/>
    <n v="841277000"/>
    <n v="739"/>
    <n v="760.48"/>
    <n v="782.58"/>
    <m/>
  </r>
  <r>
    <n v="6"/>
    <x v="19"/>
    <s v="DESARROLLO ECONÓMICO, INDUSTRIA Y TURISMO"/>
    <n v="55"/>
    <s v="Número de Mipymes y/o emprendimientos orientados al fortalecimiento de las capacidades locales para la gestión y el desarrollo turístico apoyados."/>
    <s v="Emprendimiento equitativo e incluyente"/>
    <s v="Desarrollo turístico local"/>
    <s v="Presupuestos Participativos"/>
    <m/>
    <s v="Objetivo 3. Bogotá Confía en su Potencial"/>
    <s v="Programa 19. Desarrollo empresarial, productividad y empleo."/>
    <n v="18"/>
    <n v="2898"/>
    <s v="Impulsando el Desarrollo Económico en Tunjuelito"/>
    <s v="Apoyar 40 Mipymes y/o emprendimientos orientados al fortalecimiento de las capacidades locales para la gestión y el desarrollo turístico "/>
    <s v="DESARROLLO TURÍSTICO"/>
    <n v="40"/>
    <s v="Suma"/>
    <n v="10"/>
    <n v="0"/>
    <n v="0"/>
    <n v="0"/>
    <n v="10"/>
    <n v="30"/>
    <n v="616701000"/>
    <n v="542.66999999999996"/>
    <n v="556.98"/>
    <n v="571.72"/>
    <m/>
  </r>
  <r>
    <n v="6"/>
    <x v="19"/>
    <s v="CULTURA, RECREACIÓN Y DEPORTE"/>
    <n v="56"/>
    <s v="Número de proyectos financiados y acompañados del sector cultural y creativo."/>
    <s v="Bogotá cultural y deportiva"/>
    <s v="Sostenibilidad del ecosistema cultural y creativo"/>
    <s v="Presupuestos Participativos"/>
    <m/>
    <s v="Objetivo 3. Bogotá Confía en su Potencial"/>
    <s v="Programa 20. Promoción del emprendimiento formal, equitativo e incluyente"/>
    <n v="19"/>
    <n v="2924"/>
    <s v="Tunjuelito fortalece su ecosistema cultural y creativo"/>
    <s v="Financiar 45 proyectos del sector cultural y creativo."/>
    <s v="SOSTENIBILIDAD"/>
    <n v="45"/>
    <s v="Suma"/>
    <n v="11"/>
    <n v="0"/>
    <n v="0"/>
    <n v="0"/>
    <n v="11"/>
    <n v="34"/>
    <n v="560851000"/>
    <n v="492.67"/>
    <n v="506.98"/>
    <n v="521.72"/>
    <m/>
  </r>
  <r>
    <n v="6"/>
    <x v="19"/>
    <s v="DESARROLLO ECONÓMICO, INDUSTRIA Y TURISMO"/>
    <n v="58"/>
    <s v="Número de Mipymes, emprendimientos y/o actores de la economia informal apoyados para el fortalecimiento del tejido empresarial local."/>
    <s v="Emprendimiento equitativo e incluyente"/>
    <s v="Fortalecimiento del tejido empresarial local"/>
    <s v="Presupuestos Participativos"/>
    <m/>
    <s v="Objetivo 3. Bogotá Confía en su Potencial"/>
    <s v="Programa 20. Promoción del emprendimiento formal, equitativo e incluyente"/>
    <n v="20"/>
    <n v="2879"/>
    <s v="Tunjuelito apuesta por la construccion del tejido empresarial"/>
    <s v="Apoyar 300 Mipymes, emprendimientos y/o actores de la economia informal para el fortalecimiento del tejido empresarial local."/>
    <s v="TEJIDO EMPRESARIAL LOCAL"/>
    <n v="300"/>
    <s v="Suma"/>
    <n v="75"/>
    <n v="0"/>
    <n v="0"/>
    <n v="0"/>
    <n v="75"/>
    <n v="225"/>
    <n v="560851000"/>
    <n v="492.67"/>
    <n v="506.98"/>
    <n v="521.72"/>
    <m/>
  </r>
  <r>
    <n v="6"/>
    <x v="19"/>
    <s v="CULTURA, RECREACIÓN Y DEPORTE"/>
    <n v="60"/>
    <s v="m2 de Parques de la red de proximidad construidos y dotados"/>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905"/>
    <s v="Tunjuelito fortalece sus parques y embellece sus espacios"/>
    <s v="Construir 4500 m2 de Parques de la red de proximidad (la construcción incluye su dotación)."/>
    <s v="CONSTRUCCIÓN"/>
    <n v="4500"/>
    <s v="Suma"/>
    <n v="1125"/>
    <n v="0"/>
    <n v="0"/>
    <n v="0"/>
    <n v="1125"/>
    <n v="3375"/>
    <n v="1250989000"/>
    <n v="1314.04"/>
    <n v="894.73"/>
    <n v="1246.8900000000001"/>
    <m/>
  </r>
  <r>
    <n v="6"/>
    <x v="19"/>
    <s v="CULTURA, RECREACIÓN Y DEPORTE"/>
    <n v="61"/>
    <s v="Número de Parques de la red de proximidad intervenidos en mejoramiento, mantenimiento y/o dotación"/>
    <s v="Desarrollo urbano y rural integral"/>
    <s v="Construcción, mantenimiento y dotación de parques de la red de proximidad"/>
    <s v="Presupuestos Participativos"/>
    <m/>
    <s v="Objetivo 4. Bogotá Ordena su Territorio y Avanza en su Acción Climática"/>
    <s v="Programa 24. Revitalización y renovación urbana y rural con inclusión."/>
    <n v="22"/>
    <n v="2905"/>
    <s v="Tunjuelito fortalece sus parques y embellece sus espacios"/>
    <s v="Intervenir 1 Parques  de la red de proximidad con acciones de mejoramiento, mantenimiento y/o dotación. "/>
    <s v="INTERVENCIÓN"/>
    <n v="1"/>
    <s v="Suma"/>
    <n v="1"/>
    <n v="0"/>
    <n v="0"/>
    <n v="0"/>
    <n v="1"/>
    <n v="0"/>
    <n v="500000000"/>
    <n v="0"/>
    <n v="0"/>
    <n v="0"/>
    <m/>
  </r>
  <r>
    <n v="6"/>
    <x v="19"/>
    <s v="AMBIENTE/HÁBITAT"/>
    <n v="67"/>
    <s v="Número de procesos comunitarios de educación ambiental implementa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5"/>
    <s v="Tunjuelito resiliente ordena su territorio y se adapta al cambio climático"/>
    <s v="Implementar 12 procesos comunitarios de educación ambiental que promueven la conservación de la biodiversidad y el agua"/>
    <s v="EDUCACIÓN AMBIENTAL"/>
    <n v="12"/>
    <s v="Suma"/>
    <n v="3"/>
    <n v="0"/>
    <n v="0"/>
    <n v="0"/>
    <n v="3"/>
    <n v="9"/>
    <n v="284267000"/>
    <n v="170"/>
    <n v="171.64"/>
    <n v="175.63"/>
    <m/>
  </r>
  <r>
    <n v="6"/>
    <x v="19"/>
    <s v="AMBIENTE/HÁBITAT"/>
    <n v="68"/>
    <s v="Número de huertas urbanas implementada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5"/>
    <s v="Tunjuelito resiliente ordena su territorio y se adapta al cambio climático"/>
    <s v="Implementar 16 huertas urbanas "/>
    <s v="HUERTAS URBANAS"/>
    <n v="16"/>
    <s v="Suma"/>
    <n v="0"/>
    <n v="0"/>
    <n v="0"/>
    <n v="0"/>
    <n v="0"/>
    <n v="16"/>
    <n v="0"/>
    <n v="160"/>
    <n v="0"/>
    <n v="170"/>
    <m/>
  </r>
  <r>
    <n v="6"/>
    <x v="19"/>
    <s v="AMBIENTE/HÁBITAT"/>
    <n v="70"/>
    <s v="Número de m2 de jardinería convencional y biodiversa mantenidos"/>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5"/>
    <s v="Tunjuelito resiliente ordena su territorio y se adapta al cambio climático"/>
    <s v="Mantener 2000 m2 de jardinería "/>
    <s v="JARDINERÍA"/>
    <n v="2000"/>
    <s v="Suma"/>
    <n v="1000"/>
    <n v="0"/>
    <n v="0"/>
    <n v="0"/>
    <n v="1000"/>
    <n v="1000"/>
    <n v="182000000"/>
    <n v="0"/>
    <n v="192.03"/>
    <n v="0"/>
    <m/>
  </r>
  <r>
    <n v="6"/>
    <x v="19"/>
    <s v="AMBIENTE/HÁBITAT"/>
    <n v="71"/>
    <s v="Número de árboles mantenidos en zona urbana"/>
    <s v="Protección del ambiente y resiliencia al cambio climático"/>
    <s v="Reverdecimeinto Urbano "/>
    <s v="Presupuestos Participativos"/>
    <m/>
    <s v="Objetivo 4. Bogotá Ordena su Territorio y Avanza en su Acción Climática"/>
    <s v="Programa 25. Aumento de la resiliencia al cambio climático y reduccion de la vulnerabilidad"/>
    <n v="23"/>
    <n v="2875"/>
    <s v="Tunjuelito resiliente ordena su territorio y se adapta al cambio climático"/>
    <s v="Mantener 6000 árboles en zona urbana"/>
    <s v="ARBOLADO"/>
    <n v="6000"/>
    <s v="Suma"/>
    <n v="1500"/>
    <n v="0"/>
    <n v="0"/>
    <n v="0"/>
    <n v="1500"/>
    <n v="4500"/>
    <n v="250206000"/>
    <n v="228.03"/>
    <n v="217.97"/>
    <n v="240"/>
    <m/>
  </r>
  <r>
    <n v="6"/>
    <x v="19"/>
    <s v="AMBIENTE/HÁBITAT"/>
    <n v="76"/>
    <s v="Personas capacitadas en separación en la fuente y reciclaje"/>
    <s v="Protección del ambiente y resiliencia al cambio climático"/>
    <s v="Cambios de hábitos de consumo, separación en la fuente y reciclaje."/>
    <s v="Presupuestos Participativos"/>
    <m/>
    <s v="Objetivo 4. Bogotá Ordena su Territorio y Avanza en su Acción Climática"/>
    <s v="Programa 25. Aumento de la resiliencia al cambio climático y reduccion de la vulnerabilidad"/>
    <n v="23"/>
    <n v="2875"/>
    <s v="Tunjuelito resiliente ordena su territorio y se adapta al cambio climático"/>
    <s v="Capacitar 3000 personas en separación en la fuente y reciclaje."/>
    <s v="SEPARACIÓN EN LA FUENTE"/>
    <n v="3000"/>
    <s v="Suma"/>
    <n v="750"/>
    <n v="0"/>
    <n v="0"/>
    <n v="0"/>
    <n v="750"/>
    <n v="2250"/>
    <n v="745532000"/>
    <n v="611.49"/>
    <n v="688.1"/>
    <n v="705.2"/>
    <m/>
  </r>
  <r>
    <n v="6"/>
    <x v="19"/>
    <s v="MOVILIDAD"/>
    <n v="77"/>
    <s v="Kilómetros-carril construidos y/o conservados de malla vial urbana (local y/o intermedia)"/>
    <s v="Infraestructura segura e incluyente"/>
    <s v="Diseño, construcción y conservación (mantenimiento y rehabilitación) de la malla vial local e intermedia urbana o rural."/>
    <s v="Presupuestos Participativos"/>
    <s v="Infraestructura segura e incluyente (14%)"/>
    <s v="Objetivo 4. Bogotá Ordena su Territorio y Avanza en su Acción Climática"/>
    <s v="Programa 26. Movilidad Sostenible."/>
    <n v="25"/>
    <n v="2914"/>
    <s v="Tunjuelito se moviliza con seguridad"/>
    <s v="Intervenir 7,5 Kilómetros-carril de malla vial urbana (local y/o intermedia) con acciones de construcción y/o conservación"/>
    <s v="INTERVENCIÓN MALLA VIAL LOCAL"/>
    <n v="7.5"/>
    <s v="Suma"/>
    <n v="1.5"/>
    <n v="0"/>
    <n v="0"/>
    <n v="0"/>
    <n v="1.5"/>
    <n v="6"/>
    <n v="8011310000"/>
    <n v="7527.97"/>
    <n v="7746.73"/>
    <n v="7971.89"/>
    <m/>
  </r>
  <r>
    <n v="6"/>
    <x v="19"/>
    <s v="AMBIENTE"/>
    <n v="79"/>
    <s v="Número de acciones efectivas para el fortalecimiento de las capacidades locales en torno a la gestión del riesgo"/>
    <s v="Protección del ambiente y resiliencia al cambio climático"/>
    <s v="Manejo de emergencias y mitigación del riesgo de desastres"/>
    <s v="Gestión Pública Local"/>
    <m/>
    <s v="Objetivo 4. Bogotá Ordena su Territorio y Avanza en su Acción Climática"/>
    <s v="Programa 27. Gestión del riesgo de desastres para un territorio seguro"/>
    <n v="26"/>
    <n v="2869"/>
    <s v="Tunjuelito responde ante los riesgos"/>
    <s v="Realizar 04 acciones efectivas para el fortalecimiento de las capacidades locales en torno a la gestión del riesgo"/>
    <s v="GESTIÓN DEL RIESGO"/>
    <n v="4"/>
    <s v="Suma"/>
    <n v="1"/>
    <n v="0"/>
    <n v="0"/>
    <n v="0"/>
    <n v="1"/>
    <n v="3"/>
    <n v="189889000"/>
    <n v="170"/>
    <n v="170"/>
    <n v="170"/>
    <m/>
  </r>
  <r>
    <n v="6"/>
    <x v="19"/>
    <s v="INTEGRACIÓN SOCIAL"/>
    <n v="82"/>
    <s v="Unidades operativas orientadas a la atención de la primera infancia  (Jardines Infantiles, Casas de Pensamiento Intercultural, Modalidad Espacios Rurales, Crecemos en la Ruralidad, Creciendo Juntos, Centros Amar) dotadas y/o acondicionadas "/>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10"/>
    <s v="Espacios de Desarrollo Comunitario para Tunjuelito"/>
    <s v="Dotar y/o acondicionar 10 unidades operativas orientadas a la atención de la primera infancia (Jardines Infantiles, Casas de Pensamiento Intercultural, Modalidad Espacios Rurales, Crecemos en la Ruralidad, Creciendo Juntos, Centros Amar, Centros Forjar)"/>
    <s v="DOTACIÓN"/>
    <n v="10"/>
    <s v="Suma"/>
    <n v="3"/>
    <n v="0"/>
    <n v="0"/>
    <n v="0"/>
    <n v="3"/>
    <n v="7"/>
    <n v="464347000"/>
    <n v="200"/>
    <n v="300"/>
    <n v="300"/>
    <m/>
  </r>
  <r>
    <n v="6"/>
    <x v="19"/>
    <s v="INTEGRACIÓN SOCIAL"/>
    <n v="84"/>
    <s v="Unidades operativas orientadas a la atención de jóvenes (casas de la juventud, centros forja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10"/>
    <s v="Espacios de Desarrollo Comunitario para Tunjuelito"/>
    <s v="Dotar y/o acondicionar 1 unidades operativas orientadas a la atención de jóvenes (casas de la juventud, centros forjar)"/>
    <s v="DOTACIÓN"/>
    <n v="1"/>
    <s v="Suma"/>
    <n v="0"/>
    <n v="0"/>
    <n v="0"/>
    <n v="0"/>
    <n v="0"/>
    <n v="1"/>
    <n v="0"/>
    <n v="0"/>
    <n v="400"/>
    <n v="0"/>
    <m/>
  </r>
  <r>
    <n v="6"/>
    <x v="19"/>
    <s v="INTEGRACIÓN SOCIAL"/>
    <n v="85"/>
    <s v="Sedes de Centros de Desarrollo Comunitarios dotados y/o acondicionados para la prestación de servicios sociales dirigidas al desarrollo de capacidades y generación de oportunidade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10"/>
    <s v="Espacios de Desarrollo Comunitario para Tunjuelito"/>
    <s v="Dotar y/o acondicionar 1 Centros de Desarrollo Comunitarios  para la prestación de servicios sociales dirigidas al desarrollo de capacidades y generación de oportunidades"/>
    <s v="DOTACIÓN"/>
    <n v="1"/>
    <s v="Suma"/>
    <n v="0"/>
    <n v="0"/>
    <n v="0"/>
    <n v="0"/>
    <n v="0"/>
    <n v="1"/>
    <n v="0"/>
    <n v="300"/>
    <n v="0"/>
    <n v="0"/>
    <m/>
  </r>
  <r>
    <n v="6"/>
    <x v="19"/>
    <s v="INTEGRACIÓN SOCIAL"/>
    <n v="88"/>
    <s v="Unidades operativas orientadas a la prestación de servicios sociales a la persona mayor dotadas y/o acondicionadas"/>
    <s v="Desarrollo urbano y rural integral"/>
    <s v="Dotación, adecuación y mejoramiento a unidades operativas de servicios sociales de la SDIS"/>
    <s v="Presupuestos Participativos"/>
    <m/>
    <s v="Objetivo 4. Bogotá Ordena su Territorio y Avanza en su Acción Climática"/>
    <s v="Programa 30. Atención del déficit social para un hábitat digno."/>
    <n v="28"/>
    <n v="2910"/>
    <s v="Espacios de Desarrollo Comunitario para Tunjuelito"/>
    <s v="Dotar y/o acondicionar 1 unidad operativas orientadas a la prestación de servicios a la persona mayor "/>
    <s v="DOTACIÓN"/>
    <n v="1"/>
    <s v="Suma"/>
    <n v="0"/>
    <n v="0"/>
    <n v="0"/>
    <n v="0"/>
    <n v="0"/>
    <n v="1"/>
    <n v="0"/>
    <n v="0"/>
    <n v="200"/>
    <n v="300"/>
    <m/>
  </r>
  <r>
    <n v="6"/>
    <x v="19"/>
    <s v="GOBIERNO"/>
    <n v="93"/>
    <s v="Estrategias de fortalecimiento institucional realizadas"/>
    <s v="Gobierno confiable"/>
    <s v="Fortalecimiento institucional"/>
    <s v="Gestión Pública Local"/>
    <s v="Gobierno confiable (15%)"/>
    <s v="Objetivo 5. Bogotá Confía en su Gobierno"/>
    <s v="Programa 33. Fortalecimiento institucional para un Gobierno confiable"/>
    <n v="30"/>
    <n v="2900"/>
    <s v="Tunjuelito promueve entornos seguros para la ciudadanía"/>
    <s v="Realizar 4 estrategias de fortalecimiento institucional (una por vigencia)."/>
    <s v="FORTALECIMIENTO INSTITUCIONAL"/>
    <n v="4"/>
    <s v="Suma"/>
    <n v="1"/>
    <n v="0"/>
    <n v="0"/>
    <n v="0"/>
    <n v="1"/>
    <n v="3"/>
    <n v="6737277000"/>
    <n v="5890.02"/>
    <n v="6104.77"/>
    <n v="6325.81"/>
    <m/>
  </r>
  <r>
    <n v="6"/>
    <x v="19"/>
    <s v="GOBIERNO"/>
    <n v="94"/>
    <s v="Estrategias de inspección, vigilancia y control realizada"/>
    <s v="Gobierno confiable"/>
    <s v="Inspección, vigilancia y control."/>
    <s v="Gestión Pública Local"/>
    <s v="Gobierno confiable (15%)"/>
    <s v="Objetivo 5. Bogotá Confía en su Gobierno"/>
    <s v="Programa 33. Fortalecimiento institucional para un Gobierno confiable"/>
    <n v="30"/>
    <n v="2900"/>
    <s v="Tunjuelito promueve entornos seguros para la ciudadanía"/>
    <s v="Realizar 4 estrategias de inspección, vigilancia y control (una por vigencia)."/>
    <s v="IVC"/>
    <n v="4"/>
    <s v="Suma"/>
    <n v="1"/>
    <n v="0"/>
    <n v="0"/>
    <n v="0"/>
    <n v="1"/>
    <n v="3"/>
    <n v="1675493000"/>
    <n v="1500"/>
    <n v="1500"/>
    <n v="1500"/>
    <m/>
  </r>
  <r>
    <n v="6"/>
    <x v="19"/>
    <s v="GESTIÓN PÚBLICA"/>
    <n v="95"/>
    <s v="Servicios TIC´s generados en zonas rurales y/o apartadas y urbanas"/>
    <s v="Ciudad inteligente​"/>
    <s v="Conectividad y redes de comunicación."/>
    <s v="Presupuestos Participativos"/>
    <m/>
    <s v="Objetivo 5. Bogotá Confía en su Gobierno"/>
    <s v="Programa 35. Bogotá Ciudad Inteligente."/>
    <n v="31"/>
    <n v="2851"/>
    <s v="Tunjuelito conectada con las TICS"/>
    <s v="Operativizar 4 Centros de Acceso Comunitario en zonas rurales y/o apartadas y/o urbanas, con énfasis en Servicios TIC´s generados."/>
    <s v="CONECTIVIDAD"/>
    <n v="4"/>
    <s v="Suma"/>
    <n v="0.5"/>
    <n v="0"/>
    <n v="0"/>
    <n v="0"/>
    <n v="0.5"/>
    <n v="3.5"/>
    <n v="386987000"/>
    <n v="339.94"/>
    <n v="349.82"/>
    <n v="359.99"/>
    <m/>
  </r>
  <r>
    <n v="6"/>
    <x v="19"/>
    <s v="GESTIÓN PÚBLICA"/>
    <n v="96"/>
    <s v="Procesos de formacion y desarrollo de competencias digitales realizados en zonas rurales y/o apartadas y urbanas"/>
    <s v="Ciudad inteligente​"/>
    <s v="Conectividad y redes de comunicación."/>
    <s v="Presupuestos Participativos"/>
    <m/>
    <s v="Objetivo 5. Bogotá Confía en su Gobierno"/>
    <s v="Programa 35. Bogotá Ciudad Inteligente."/>
    <n v="31"/>
    <n v="2851"/>
    <s v="Tunjuelito conectada con las TICS"/>
    <s v="Operativizar 4 Centros de Acceso Comunitario en zonas rurales y/o apartadas y/o urbanas, con énfasis en procesos de formación y desarrollo de competencias digitales."/>
    <s v="FORTALECIMIENTO DE CAPACIDADES"/>
    <n v="4"/>
    <s v="Suma"/>
    <n v="0.5"/>
    <n v="0"/>
    <n v="0"/>
    <n v="0"/>
    <n v="0.5"/>
    <n v="3.5"/>
    <n v="384633000"/>
    <n v="339.94"/>
    <n v="349.82"/>
    <n v="359.99"/>
    <m/>
  </r>
  <r>
    <n v="6"/>
    <x v="19"/>
    <s v="GOBIERNO"/>
    <n v="97"/>
    <s v="Organizaciones sociales e Instancias de participación ciudadana fortalecidas."/>
    <s v="Democracia deliberativa y participación"/>
    <s v="Fortalecimiento a organizaciones sociales y comunitarias y a instancias de participación."/>
    <s v="Presupuestos Participativos"/>
    <m/>
    <s v="Objetivo 5. Bogotá Confía en su Gobierno"/>
    <s v="Programa 39. Camino hacia una democracia deliberativa con un gobierno cercano a la gente y con participación ciudadana"/>
    <n v="32"/>
    <n v="2928"/>
    <s v="Participacion ciudadana como motor de desarrollo en Tunjuelito"/>
    <s v="Fortalecer 200 Organizaciones sociales e Instancias de participación ciudadana."/>
    <s v="FORTALECIMIENTO DE ORGANIZACIONES"/>
    <n v="200"/>
    <s v="Suma"/>
    <n v="50"/>
    <n v="0"/>
    <n v="0"/>
    <n v="0"/>
    <n v="50"/>
    <n v="150"/>
    <n v="662064000"/>
    <n v="615.83000000000004"/>
    <n v="633.73"/>
    <n v="652.15"/>
    <m/>
  </r>
  <r>
    <n v="6"/>
    <x v="19"/>
    <s v="GOBIERNO"/>
    <n v="98"/>
    <s v="Personas capacitadas a través de procesos de formación para la participación de manera virtual y presencial."/>
    <s v="Democracia deliberativa y participación"/>
    <s v="Procesos de formación en capacidades democráticas para la participación ciudadana incidente"/>
    <s v="Presupuestos Participativos"/>
    <m/>
    <s v="Objetivo 5. Bogotá Confía en su Gobierno"/>
    <s v="Programa 39. Camino hacia una democracia deliberativa con un gobierno cercano a la gente y con participación ciudadana"/>
    <n v="32"/>
    <n v="2928"/>
    <s v="Participacion ciudadana como motor de desarrollo en Tunjuelito"/>
    <s v="Capacitar 1000 personas a través de procesos de formación para la participación de manera virtual y presencial."/>
    <s v="CAPACITACIÓN"/>
    <n v="1000"/>
    <s v="Suma"/>
    <n v="500"/>
    <n v="0"/>
    <n v="0"/>
    <n v="0"/>
    <n v="500"/>
    <n v="500"/>
    <n v="662064000"/>
    <n v="615.83000000000004"/>
    <n v="633.73"/>
    <n v="652.15"/>
    <m/>
  </r>
  <r>
    <n v="6"/>
    <x v="19"/>
    <s v="GOBIERNO"/>
    <n v="99"/>
    <s v="Organizaciones comunales fortalecidas."/>
    <s v="Democracia deliberativa y participación"/>
    <s v="Fortalecimiento a organizaciones comunales"/>
    <s v="Gestión Pública Local"/>
    <m/>
    <s v="Objetivo 5. Bogotá Confía en su Gobierno"/>
    <s v="Programa 39. Camino hacia una democracia deliberativa con un gobierno cercano a la gente y con participación ciudadana"/>
    <n v="32"/>
    <n v="2928"/>
    <s v="Participacion ciudadana como motor de desarrollo en Tunjuelito"/>
    <s v="Fortalecer 20 organizaciones comunales."/>
    <s v="FORTALECIMIENTO COMUNAL"/>
    <n v="20"/>
    <s v="Suma"/>
    <n v="5"/>
    <n v="0"/>
    <n v="0"/>
    <n v="0"/>
    <n v="5"/>
    <n v="15"/>
    <n v="111699000"/>
    <n v="100"/>
    <n v="100"/>
    <n v="100"/>
    <m/>
  </r>
  <r>
    <n v="6"/>
    <x v="19"/>
    <s v="CULTURA, RECREACIÓN Y DEPORTE"/>
    <n v="62"/>
    <s v="No. de equipamientos culturales intervenidos con acciones de construcción, adecuación y/o dotación"/>
    <s v="Desarrollo urbano y rural integral"/>
    <s v="Dotación de equipamientos culturales de escala local"/>
    <s v="Presupuestos Participativos"/>
    <m/>
    <s v="Objetivo 4. Bogotá Ordena su Territorio y Avanza en su Acción Climática"/>
    <s v="Programa 24. Revitalización y renovación urbana y rural con inclusión."/>
    <n v="33"/>
    <n v="2881"/>
    <s v="Tunjuelito dignifica espacios culturales"/>
    <s v="Intervenir 3 equipamientos culturales con acciones de construcción, adecuación y/o dotación"/>
    <s v="INTERVENCIÓN"/>
    <n v="3"/>
    <s v="Suma"/>
    <n v="1"/>
    <n v="0"/>
    <n v="0"/>
    <n v="0"/>
    <n v="1"/>
    <n v="2"/>
    <n v="544025000"/>
    <n v="477.89"/>
    <n v="491.78"/>
    <n v="506.07"/>
    <m/>
  </r>
  <r>
    <n v="6"/>
    <x v="19"/>
    <s v="GOBIERNO"/>
    <n v="103"/>
    <s v="Iniciativa de inversión local concertada e implementada con los pueblos indígen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918"/>
    <s v="Tunjuelito por un pacto con sus raíces"/>
    <s v="Concertar e implementar una (1) iniciativa de inversión local con los pueblos indígenas (aplica en todas las localidades con autoridades indígenas)"/>
    <s v="INICIATIVAS PUEBLO INDÍGENA"/>
    <n v="1"/>
    <s v="Suma"/>
    <n v="1"/>
    <n v="0"/>
    <n v="0"/>
    <n v="0"/>
    <n v="1"/>
    <n v="0"/>
    <n v="122869000"/>
    <n v="105"/>
    <n v="115"/>
    <n v="125"/>
    <m/>
  </r>
  <r>
    <n v="6"/>
    <x v="19"/>
    <s v="GOBIERNO"/>
    <n v="104"/>
    <s v="Iniciativa de inversión local concertada e implementada con las comunidades negras, afrocolombianas y palenqueras"/>
    <s v="Línea diferencial étnica"/>
    <s v="Iniciativas diferenciales étnicas para comunidades Negras, Afrocolombianas, Raizales, Palenqueras, y los Pueblos Indígenas, Rrom o Gitano"/>
    <s v="Gestión Pública Local"/>
    <m/>
    <s v="Objetivo 5. Bogotá Confía en su Gobierno"/>
    <s v="Programa 39. Camino hacia una democracia deliberativa con un gobierno cercano a la gente y con participación ciudadana"/>
    <n v="34"/>
    <n v="2918"/>
    <s v="Tunjuelito por un pacto con sus raíces"/>
    <s v="Concertar e implementar una (1) iniciativa de inversión local con las comunidades negras, afrocolombianas y palenqueras (aplica en todas las localidades con autoridades NAP)"/>
    <s v="INICIATIVAS COMUNIDADES NEGRAS, AFROCOLOMBIANAS, PALENQUERAS"/>
    <n v="1"/>
    <s v="Suma"/>
    <n v="1"/>
    <n v="0"/>
    <n v="0"/>
    <n v="0"/>
    <n v="1"/>
    <n v="0"/>
    <n v="130808000"/>
    <n v="110"/>
    <n v="120"/>
    <n v="13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3E49E46-C5EF-4D55-A8F7-A54A655B7BE8}"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5" firstHeaderRow="1"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numFmtId="1" showAll="0"/>
    <pivotField axis="axisRow" numFmtId="1" showAll="0">
      <items count="32">
        <item x="0"/>
        <item x="5"/>
        <item x="2"/>
        <item x="23"/>
        <item x="6"/>
        <item x="22"/>
        <item x="24"/>
        <item x="13"/>
        <item x="12"/>
        <item x="7"/>
        <item x="21"/>
        <item x="15"/>
        <item x="27"/>
        <item x="14"/>
        <item x="11"/>
        <item x="18"/>
        <item x="20"/>
        <item x="1"/>
        <item x="29"/>
        <item x="28"/>
        <item x="16"/>
        <item x="30"/>
        <item x="10"/>
        <item x="19"/>
        <item x="17"/>
        <item x="3"/>
        <item x="9"/>
        <item x="8"/>
        <item x="25"/>
        <item x="4"/>
        <item x="26"/>
        <item t="default"/>
      </items>
    </pivotField>
    <pivotField showAll="0"/>
    <pivotField showAll="0"/>
    <pivotField showAll="0"/>
    <pivotField numFmtId="3" showAll="0"/>
    <pivotField showAll="0"/>
    <pivotField numFmtId="166" showAll="0"/>
    <pivotField numFmtId="166" showAll="0"/>
    <pivotField numFmtId="166" showAll="0"/>
    <pivotField numFmtId="166" showAll="0"/>
    <pivotField numFmtId="166" showAll="0"/>
    <pivotField numFmtId="166" showAll="0"/>
    <pivotField numFmtId="43" showAll="0"/>
    <pivotField numFmtId="171" showAll="0"/>
    <pivotField numFmtId="171" showAll="0"/>
    <pivotField numFmtId="171" showAll="0"/>
    <pivotField numFmtId="171" showAll="0"/>
    <pivotField numFmtId="172" showAll="0"/>
    <pivotField showAll="0"/>
    <pivotField numFmtId="172" showAll="0"/>
    <pivotField numFmtId="9" showAll="0"/>
  </pivotFields>
  <rowFields count="1">
    <field x="12"/>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pivotTableStyleInfo name="Estilo de tabla dinámica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5E9D4D-0CA5-43F7-A171-8F443E1E3AAF}" name="TablaDinámica8"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5" firstHeaderRow="1" firstDataRow="1" firstDataCol="1"/>
  <pivotFields count="29">
    <pivotField showAll="0"/>
    <pivotField axis="axisRow" showAll="0">
      <items count="21">
        <item h="1" x="9"/>
        <item h="1" x="6"/>
        <item h="1" x="13"/>
        <item h="1" x="14"/>
        <item h="1" x="11"/>
        <item h="1" x="15"/>
        <item h="1" x="3"/>
        <item h="1" x="4"/>
        <item h="1" x="12"/>
        <item h="1" x="16"/>
        <item h="1" x="10"/>
        <item h="1" x="8"/>
        <item h="1" x="17"/>
        <item h="1" x="1"/>
        <item h="1" x="7"/>
        <item h="1" x="5"/>
        <item h="1" x="18"/>
        <item h="1" x="19"/>
        <item h="1" x="0"/>
        <item x="2"/>
        <item t="default"/>
      </items>
    </pivotField>
    <pivotField showAll="0"/>
    <pivotField showAll="0"/>
    <pivotField showAll="0"/>
    <pivotField showAll="0"/>
    <pivotField showAll="0"/>
    <pivotField showAll="0"/>
    <pivotField showAll="0"/>
    <pivotField showAll="0"/>
    <pivotField showAll="0"/>
    <pivotField numFmtId="1" showAll="0"/>
    <pivotField showAll="0"/>
    <pivotField showAll="0"/>
    <pivotField showAll="0"/>
    <pivotField showAll="0"/>
    <pivotField showAll="0"/>
    <pivotField showAll="0"/>
    <pivotField showAll="0"/>
    <pivotField numFmtId="166" showAll="0"/>
    <pivotField numFmtId="166" showAll="0"/>
    <pivotField numFmtId="166" showAll="0"/>
    <pivotField numFmtId="166" showAll="0"/>
    <pivotField numFmtId="166" showAll="0"/>
    <pivotField numFmtId="170" showAll="0"/>
    <pivotField showAll="0"/>
    <pivotField showAll="0"/>
    <pivotField showAll="0"/>
    <pivotField showAll="0"/>
  </pivotFields>
  <rowFields count="1">
    <field x="1"/>
  </rowFields>
  <rowItems count="2">
    <i>
      <x v="1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ocalidad" xr10:uid="{665CDF16-DC5B-446C-8A88-68238201F910}" sourceName=" Localidad">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 Localidad" xr10:uid="{2A37E5E6-DBD8-4A57-9A05-1D9A7D6E14E3}" cache="SegmentaciónDeDatos_Localidad" caption=" Localidad" columnCount="10"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D98607-C1D8-4EA6-8CDE-4B270044AB66}" name="Tabla1" displayName="Tabla1" ref="A7:AC1512" totalsRowShown="0" headerRowDxfId="38" dataDxfId="36" headerRowBorderDxfId="37" tableBorderDxfId="35">
  <autoFilter ref="A7:AC1512" xr:uid="{26D98607-C1D8-4EA6-8CDE-4B270044AB66}">
    <filterColumn colId="1">
      <filters>
        <filter val="Engativá"/>
      </filters>
    </filterColumn>
  </autoFilter>
  <tableColumns count="29">
    <tableColumn id="1" xr3:uid="{79CDF52E-56D7-4BDF-98A6-634B5F17D787}" name="Cod. Localidad" dataDxfId="34"/>
    <tableColumn id="2" xr3:uid="{626F6C6B-A649-4DE2-A63C-FB154BC4A5C5}" name=" Localidad" dataDxfId="33"/>
    <tableColumn id="3" xr3:uid="{296313CE-4442-4B91-AE0B-2FE2EC6CEC86}" name="Sector" dataDxfId="32"/>
    <tableColumn id="4" xr3:uid="{4C81947A-D1A1-4A3C-BE6D-B9F19C37D00E}" name="No. Indicador " dataDxfId="31"/>
    <tableColumn id="5" xr3:uid="{02D59C5C-E9FF-4D87-A7CC-BE43B038654A}" name="Indicador de producto" dataDxfId="30"/>
    <tableColumn id="6" xr3:uid="{EE3ADED3-9045-485E-93C8-E5FD8B5E5193}" name="Línea de Inversión " dataDxfId="29"/>
    <tableColumn id="7" xr3:uid="{B0B102D7-DE37-4A80-8C99-0AF0234C39C9}" name="Concepto de Gasto " dataDxfId="28"/>
    <tableColumn id="8" xr3:uid="{94F5ACFF-5FF7-4F72-BCC6-CED0326DD1EC}" name="Componente presupuestal" dataDxfId="27"/>
    <tableColumn id="9" xr3:uid="{24936A7E-2398-49F9-BF38-A34A5DECDE85}" name="% CONFIS" dataDxfId="26"/>
    <tableColumn id="10" xr3:uid="{206E7F60-DDBD-4606-8617-DC34EDAFCC9C}" name="Objetivo Estratégico" dataDxfId="25"/>
    <tableColumn id="11" xr3:uid="{B0A66A6D-0029-4D3D-96AF-D4B83EC214D3}" name="Programa" dataDxfId="24"/>
    <tableColumn id="12" xr3:uid="{337BD600-A14A-4343-A178-4A7B8F3035B5}" name="Cód. Proyecto de Inversión (Provisional)" dataDxfId="23"/>
    <tableColumn id="13" xr3:uid="{C605149D-0317-439C-93D6-F9EC74AEF89E}" name="Cód. Proyecto de Inversión SEGPLAN" dataDxfId="22"/>
    <tableColumn id="14" xr3:uid="{B0E3A91F-E602-440C-908D-E4F4C719C130}" name="Nombre del Proyecto" dataDxfId="21"/>
    <tableColumn id="15" xr3:uid="{1F161753-0C0B-450A-94B3-51522C98AA03}" name="Meta proyecto 2025-2028 (PDL)" dataDxfId="20"/>
    <tableColumn id="16" xr3:uid="{F681B936-8EE6-4EBB-8B8D-4DDBDF7C5087}" name="COMPONENTE PROYECTO" dataDxfId="19"/>
    <tableColumn id="17" xr3:uid="{56CD39D8-2970-45EC-9ABA-136BCA2F76AC}" name="Meta  2025-2028" dataDxfId="18"/>
    <tableColumn id="18" xr3:uid="{AF7B4120-20F5-43E0-B792-EF6F87D167F4}" name="Tipo de anualización meta" dataDxfId="17"/>
    <tableColumn id="19" xr3:uid="{E8B98D2D-7576-4903-A7FE-8B1D49FDB26C}" name="Magnitud Meta anualizada POAI 2025" dataDxfId="16"/>
    <tableColumn id="20" xr3:uid="{CD94A471-733F-4449-8292-2311DFEB23CB}" name="Magnitud Meta anualizada 2026" dataDxfId="15"/>
    <tableColumn id="21" xr3:uid="{F7D10FD5-2B2B-474B-B154-38104341CC8C}" name="Magnitud Meta anualizada 2027" dataDxfId="14"/>
    <tableColumn id="22" xr3:uid="{36821616-B67B-4518-89CC-77F4AFDA22B3}" name="Magnitud Meta anualizada 2028" dataDxfId="13"/>
    <tableColumn id="23" xr3:uid="{7F231320-FEF8-472D-8063-5CEEB41447F5}" name="SUMA" dataDxfId="12">
      <calculatedColumnFormula>IF(R8="Constante",SUM(S8:V8)/4,IF(R8="Suma",SUM(S8:V8),0))</calculatedColumnFormula>
    </tableColumn>
    <tableColumn id="24" xr3:uid="{67C2DED6-85E8-4761-9E71-33FE7BDDC318}" name="VALIDACIÓN DIFERENCIA" dataDxfId="11">
      <calculatedColumnFormula>Q8-W8</calculatedColumnFormula>
    </tableColumn>
    <tableColumn id="25" xr3:uid="{36B39695-0554-4D25-B80A-7EAE335C5610}" name="Valor POAI 2025" dataDxfId="10" dataCellStyle="Moneda"/>
    <tableColumn id="26" xr3:uid="{245A4CA1-8A49-4F38-82CF-FC8CDBAA553C}" name="Valor plurianual 2026" dataDxfId="9"/>
    <tableColumn id="27" xr3:uid="{3C39B811-080C-4A95-A04B-22B191E00DC4}" name="Valor plurianual 2027" dataDxfId="8"/>
    <tableColumn id="28" xr3:uid="{65DD7208-682B-444E-8017-1FD6EFBFAC15}" name="Valor plurianual 2028" dataDxfId="7"/>
    <tableColumn id="29" xr3:uid="{66CD67AA-8FAF-45D8-BD16-DE1543085668}" name="Observaciones" dataDxfId="6"/>
  </tableColumns>
  <tableStyleInfo name="TableStyleLight10"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760A-56C4-4C3E-8FF9-5135CAC01F67}">
  <sheetPr codeName="Hoja1"/>
  <dimension ref="A5:AC1512"/>
  <sheetViews>
    <sheetView workbookViewId="0">
      <pane xSplit="2" ySplit="7" topLeftCell="G1188" activePane="bottomRight" state="frozen"/>
      <selection pane="topRight" activeCell="C1" sqref="C1"/>
      <selection pane="bottomLeft" activeCell="A8" sqref="A8"/>
      <selection pane="bottomRight" activeCell="G1212" sqref="G1212"/>
    </sheetView>
  </sheetViews>
  <sheetFormatPr baseColWidth="10" defaultColWidth="11.42578125" defaultRowHeight="15" x14ac:dyDescent="0.25"/>
  <cols>
    <col min="1" max="1" width="14.5703125" customWidth="1"/>
    <col min="4" max="4" width="13.85546875" customWidth="1"/>
    <col min="5" max="5" width="20.140625" customWidth="1"/>
    <col min="6" max="6" width="17.5703125" customWidth="1"/>
    <col min="7" max="7" width="18.140625" customWidth="1"/>
    <col min="8" max="8" width="23.140625" customWidth="1"/>
    <col min="9" max="12" width="11.42578125" customWidth="1"/>
    <col min="13" max="13" width="15" customWidth="1"/>
    <col min="14" max="14" width="40.140625" style="2" customWidth="1"/>
    <col min="15" max="15" width="26.42578125" customWidth="1"/>
    <col min="16" max="16" width="22.85546875" customWidth="1"/>
    <col min="17" max="17" width="15" customWidth="1"/>
    <col min="18" max="18" width="13.140625" customWidth="1"/>
    <col min="19" max="19" width="14.5703125" customWidth="1"/>
    <col min="20" max="22" width="15" customWidth="1"/>
    <col min="24" max="24" width="23" customWidth="1"/>
    <col min="25" max="25" width="15.140625" customWidth="1"/>
    <col min="26" max="28" width="18.85546875" style="12" customWidth="1"/>
    <col min="29" max="29" width="38.28515625" customWidth="1"/>
  </cols>
  <sheetData>
    <row r="5" spans="1:29" x14ac:dyDescent="0.25">
      <c r="Y5" s="79" t="s">
        <v>0</v>
      </c>
    </row>
    <row r="7" spans="1:29" ht="51" x14ac:dyDescent="0.25">
      <c r="A7" s="57" t="s">
        <v>1</v>
      </c>
      <c r="B7" s="58" t="s">
        <v>2</v>
      </c>
      <c r="C7" s="58" t="s">
        <v>3</v>
      </c>
      <c r="D7" s="59" t="s">
        <v>4</v>
      </c>
      <c r="E7" s="59" t="s">
        <v>5</v>
      </c>
      <c r="F7" s="59" t="s">
        <v>6</v>
      </c>
      <c r="G7" s="59" t="s">
        <v>7</v>
      </c>
      <c r="H7" s="59" t="s">
        <v>8</v>
      </c>
      <c r="I7" s="59" t="s">
        <v>9</v>
      </c>
      <c r="J7" s="59" t="s">
        <v>10</v>
      </c>
      <c r="K7" s="59" t="s">
        <v>11</v>
      </c>
      <c r="L7" s="60" t="s">
        <v>12</v>
      </c>
      <c r="M7" s="61" t="s">
        <v>13</v>
      </c>
      <c r="N7" s="61" t="s">
        <v>14</v>
      </c>
      <c r="O7" s="59" t="s">
        <v>15</v>
      </c>
      <c r="P7" s="62" t="s">
        <v>16</v>
      </c>
      <c r="Q7" s="62" t="s">
        <v>17</v>
      </c>
      <c r="R7" s="58" t="s">
        <v>18</v>
      </c>
      <c r="S7" s="63" t="s">
        <v>19</v>
      </c>
      <c r="T7" s="63" t="s">
        <v>20</v>
      </c>
      <c r="U7" s="63" t="s">
        <v>21</v>
      </c>
      <c r="V7" s="63" t="s">
        <v>22</v>
      </c>
      <c r="W7" s="64" t="s">
        <v>23</v>
      </c>
      <c r="X7" s="64" t="s">
        <v>24</v>
      </c>
      <c r="Y7" s="58" t="s">
        <v>25</v>
      </c>
      <c r="Z7" s="65" t="s">
        <v>26</v>
      </c>
      <c r="AA7" s="65" t="s">
        <v>27</v>
      </c>
      <c r="AB7" s="65" t="s">
        <v>28</v>
      </c>
      <c r="AC7" s="58" t="s">
        <v>29</v>
      </c>
    </row>
    <row r="8" spans="1:29" s="4" customFormat="1" ht="13.5" hidden="1" customHeight="1" x14ac:dyDescent="0.25">
      <c r="A8" s="25">
        <v>1</v>
      </c>
      <c r="B8" s="24" t="s">
        <v>30</v>
      </c>
      <c r="C8" s="24" t="s">
        <v>31</v>
      </c>
      <c r="D8" s="25">
        <v>1</v>
      </c>
      <c r="E8" s="25" t="s">
        <v>32</v>
      </c>
      <c r="F8" s="24" t="s">
        <v>33</v>
      </c>
      <c r="G8" s="24" t="s">
        <v>34</v>
      </c>
      <c r="H8" s="24" t="s">
        <v>35</v>
      </c>
      <c r="I8" s="24"/>
      <c r="J8" s="24" t="s">
        <v>36</v>
      </c>
      <c r="K8" s="24" t="s">
        <v>37</v>
      </c>
      <c r="L8" s="26">
        <v>1</v>
      </c>
      <c r="M8" s="27">
        <v>2559</v>
      </c>
      <c r="N8" s="28" t="s">
        <v>38</v>
      </c>
      <c r="O8" s="29" t="s">
        <v>39</v>
      </c>
      <c r="P8" s="29" t="s">
        <v>40</v>
      </c>
      <c r="Q8" s="30">
        <v>200</v>
      </c>
      <c r="R8" s="6" t="s">
        <v>41</v>
      </c>
      <c r="S8" s="8">
        <v>47</v>
      </c>
      <c r="T8" s="23">
        <v>0</v>
      </c>
      <c r="U8" s="23">
        <v>0</v>
      </c>
      <c r="V8" s="23">
        <v>0</v>
      </c>
      <c r="W8" s="5">
        <f>IF(R8="Constante",SUM(S8:V8)/4,IF(R8="Suma",SUM(S8:V8),0))</f>
        <v>47</v>
      </c>
      <c r="X8" s="5">
        <f>Q8-W8</f>
        <v>153</v>
      </c>
      <c r="Y8" s="13">
        <v>340101000</v>
      </c>
      <c r="Z8" s="20">
        <v>360</v>
      </c>
      <c r="AA8" s="20">
        <v>432</v>
      </c>
      <c r="AB8" s="20">
        <v>360</v>
      </c>
      <c r="AC8" s="51"/>
    </row>
    <row r="9" spans="1:29" s="4" customFormat="1" ht="13.5" hidden="1" customHeight="1" x14ac:dyDescent="0.25">
      <c r="A9" s="25">
        <v>1</v>
      </c>
      <c r="B9" s="24" t="s">
        <v>30</v>
      </c>
      <c r="C9" s="24" t="s">
        <v>31</v>
      </c>
      <c r="D9" s="25">
        <v>2</v>
      </c>
      <c r="E9" s="25" t="s">
        <v>42</v>
      </c>
      <c r="F9" s="24" t="s">
        <v>33</v>
      </c>
      <c r="G9" s="24" t="s">
        <v>34</v>
      </c>
      <c r="H9" s="24" t="s">
        <v>35</v>
      </c>
      <c r="I9" s="24"/>
      <c r="J9" s="24" t="s">
        <v>36</v>
      </c>
      <c r="K9" s="24" t="s">
        <v>37</v>
      </c>
      <c r="L9" s="26">
        <v>1</v>
      </c>
      <c r="M9" s="27">
        <v>2559</v>
      </c>
      <c r="N9" s="28" t="s">
        <v>38</v>
      </c>
      <c r="O9" s="29" t="s">
        <v>43</v>
      </c>
      <c r="P9" s="29" t="s">
        <v>44</v>
      </c>
      <c r="Q9" s="30">
        <v>4</v>
      </c>
      <c r="R9" s="6" t="s">
        <v>41</v>
      </c>
      <c r="S9" s="8">
        <v>1</v>
      </c>
      <c r="T9" s="23">
        <v>0</v>
      </c>
      <c r="U9" s="23">
        <v>0</v>
      </c>
      <c r="V9" s="23">
        <v>0</v>
      </c>
      <c r="W9" s="5">
        <f t="shared" ref="W9:W72" si="0">IF(R9="Constante",SUM(S9:V9)/4,IF(R9="Suma",SUM(S9:V9),0))</f>
        <v>1</v>
      </c>
      <c r="X9" s="5">
        <f t="shared" ref="X9:X72" si="1">Q9-W9</f>
        <v>3</v>
      </c>
      <c r="Y9" s="13">
        <v>158331000</v>
      </c>
      <c r="Z9" s="20">
        <v>143</v>
      </c>
      <c r="AA9" s="20">
        <v>147</v>
      </c>
      <c r="AB9" s="20">
        <v>151</v>
      </c>
      <c r="AC9" s="51"/>
    </row>
    <row r="10" spans="1:29" s="4" customFormat="1" ht="13.5" hidden="1" customHeight="1" x14ac:dyDescent="0.25">
      <c r="A10" s="25">
        <v>1</v>
      </c>
      <c r="B10" s="24" t="s">
        <v>30</v>
      </c>
      <c r="C10" s="24" t="s">
        <v>31</v>
      </c>
      <c r="D10" s="25">
        <v>3</v>
      </c>
      <c r="E10" s="25" t="s">
        <v>45</v>
      </c>
      <c r="F10" s="24" t="s">
        <v>33</v>
      </c>
      <c r="G10" s="24" t="s">
        <v>34</v>
      </c>
      <c r="H10" s="24" t="s">
        <v>35</v>
      </c>
      <c r="I10" s="24"/>
      <c r="J10" s="24" t="s">
        <v>36</v>
      </c>
      <c r="K10" s="24" t="s">
        <v>37</v>
      </c>
      <c r="L10" s="26">
        <v>1</v>
      </c>
      <c r="M10" s="27">
        <v>2559</v>
      </c>
      <c r="N10" s="28" t="s">
        <v>38</v>
      </c>
      <c r="O10" s="29" t="s">
        <v>46</v>
      </c>
      <c r="P10" s="29" t="s">
        <v>47</v>
      </c>
      <c r="Q10" s="30">
        <v>8</v>
      </c>
      <c r="R10" s="6" t="s">
        <v>41</v>
      </c>
      <c r="S10" s="8">
        <v>1</v>
      </c>
      <c r="T10" s="23">
        <v>0</v>
      </c>
      <c r="U10" s="23">
        <v>0</v>
      </c>
      <c r="V10" s="23">
        <v>0</v>
      </c>
      <c r="W10" s="5">
        <f t="shared" si="0"/>
        <v>1</v>
      </c>
      <c r="X10" s="5">
        <f t="shared" si="1"/>
        <v>7</v>
      </c>
      <c r="Y10" s="13">
        <v>212562000</v>
      </c>
      <c r="Z10" s="20">
        <v>539</v>
      </c>
      <c r="AA10" s="20">
        <v>360</v>
      </c>
      <c r="AB10" s="20">
        <v>360</v>
      </c>
      <c r="AC10" s="51"/>
    </row>
    <row r="11" spans="1:29" s="4" customFormat="1" ht="13.5" hidden="1" customHeight="1" x14ac:dyDescent="0.25">
      <c r="A11" s="25">
        <v>1</v>
      </c>
      <c r="B11" s="24" t="s">
        <v>30</v>
      </c>
      <c r="C11" s="24" t="s">
        <v>48</v>
      </c>
      <c r="D11" s="25">
        <v>4</v>
      </c>
      <c r="E11" s="25" t="s">
        <v>49</v>
      </c>
      <c r="F11" s="24" t="s">
        <v>50</v>
      </c>
      <c r="G11" s="24" t="s">
        <v>51</v>
      </c>
      <c r="H11" s="24" t="s">
        <v>35</v>
      </c>
      <c r="I11" s="24"/>
      <c r="J11" s="24" t="s">
        <v>36</v>
      </c>
      <c r="K11" s="24" t="s">
        <v>52</v>
      </c>
      <c r="L11" s="26">
        <v>2</v>
      </c>
      <c r="M11" s="27">
        <v>2611</v>
      </c>
      <c r="N11" s="28" t="s">
        <v>53</v>
      </c>
      <c r="O11" s="29" t="s">
        <v>54</v>
      </c>
      <c r="P11" s="29" t="s">
        <v>55</v>
      </c>
      <c r="Q11" s="30">
        <v>2329</v>
      </c>
      <c r="R11" s="6" t="s">
        <v>41</v>
      </c>
      <c r="S11" s="8">
        <v>606</v>
      </c>
      <c r="T11" s="23">
        <v>0</v>
      </c>
      <c r="U11" s="23">
        <v>0</v>
      </c>
      <c r="V11" s="23">
        <v>0</v>
      </c>
      <c r="W11" s="5">
        <f t="shared" si="0"/>
        <v>606</v>
      </c>
      <c r="X11" s="5">
        <f t="shared" si="1"/>
        <v>1723</v>
      </c>
      <c r="Y11" s="13">
        <v>810560000</v>
      </c>
      <c r="Z11" s="20">
        <v>796</v>
      </c>
      <c r="AA11" s="20">
        <v>817</v>
      </c>
      <c r="AB11" s="20">
        <v>815</v>
      </c>
      <c r="AC11" s="51"/>
    </row>
    <row r="12" spans="1:29" s="4" customFormat="1" ht="13.5" hidden="1" customHeight="1" x14ac:dyDescent="0.25">
      <c r="A12" s="25">
        <v>1</v>
      </c>
      <c r="B12" s="24" t="s">
        <v>30</v>
      </c>
      <c r="C12" s="24" t="s">
        <v>31</v>
      </c>
      <c r="D12" s="25">
        <v>5</v>
      </c>
      <c r="E12" s="25" t="s">
        <v>56</v>
      </c>
      <c r="F12" s="24" t="s">
        <v>57</v>
      </c>
      <c r="G12" s="24" t="s">
        <v>58</v>
      </c>
      <c r="H12" s="24" t="s">
        <v>59</v>
      </c>
      <c r="I12" s="24" t="s">
        <v>60</v>
      </c>
      <c r="J12" s="24" t="s">
        <v>36</v>
      </c>
      <c r="K12" s="24" t="s">
        <v>61</v>
      </c>
      <c r="L12" s="26">
        <v>3</v>
      </c>
      <c r="M12" s="27">
        <v>2602</v>
      </c>
      <c r="N12" s="28" t="s">
        <v>62</v>
      </c>
      <c r="O12" s="29" t="s">
        <v>63</v>
      </c>
      <c r="P12" s="29" t="s">
        <v>64</v>
      </c>
      <c r="Q12" s="30">
        <v>4</v>
      </c>
      <c r="R12" s="6" t="s">
        <v>41</v>
      </c>
      <c r="S12" s="8">
        <v>1</v>
      </c>
      <c r="T12" s="23">
        <v>0</v>
      </c>
      <c r="U12" s="23">
        <v>0</v>
      </c>
      <c r="V12" s="23">
        <v>0</v>
      </c>
      <c r="W12" s="5">
        <f t="shared" si="0"/>
        <v>1</v>
      </c>
      <c r="X12" s="5">
        <f t="shared" si="1"/>
        <v>3</v>
      </c>
      <c r="Y12" s="13">
        <v>1110710000</v>
      </c>
      <c r="Z12" s="20">
        <v>858</v>
      </c>
      <c r="AA12" s="20">
        <v>883</v>
      </c>
      <c r="AB12" s="20">
        <v>908</v>
      </c>
      <c r="AC12" s="51"/>
    </row>
    <row r="13" spans="1:29" s="4" customFormat="1" ht="13.5" hidden="1" customHeight="1" x14ac:dyDescent="0.25">
      <c r="A13" s="25">
        <v>1</v>
      </c>
      <c r="B13" s="24" t="s">
        <v>30</v>
      </c>
      <c r="C13" s="24" t="s">
        <v>31</v>
      </c>
      <c r="D13" s="25">
        <v>6</v>
      </c>
      <c r="E13" s="25" t="s">
        <v>65</v>
      </c>
      <c r="F13" s="24" t="s">
        <v>57</v>
      </c>
      <c r="G13" s="24" t="s">
        <v>58</v>
      </c>
      <c r="H13" s="24" t="s">
        <v>59</v>
      </c>
      <c r="I13" s="24" t="s">
        <v>60</v>
      </c>
      <c r="J13" s="24" t="s">
        <v>36</v>
      </c>
      <c r="K13" s="24" t="s">
        <v>61</v>
      </c>
      <c r="L13" s="26">
        <v>3</v>
      </c>
      <c r="M13" s="27">
        <v>2602</v>
      </c>
      <c r="N13" s="28" t="s">
        <v>62</v>
      </c>
      <c r="O13" s="29" t="s">
        <v>66</v>
      </c>
      <c r="P13" s="29" t="s">
        <v>67</v>
      </c>
      <c r="Q13" s="30">
        <v>4</v>
      </c>
      <c r="R13" s="6" t="s">
        <v>41</v>
      </c>
      <c r="S13" s="8">
        <v>1</v>
      </c>
      <c r="T13" s="23">
        <v>0</v>
      </c>
      <c r="U13" s="23">
        <v>0</v>
      </c>
      <c r="V13" s="23">
        <v>0</v>
      </c>
      <c r="W13" s="5">
        <f t="shared" si="0"/>
        <v>1</v>
      </c>
      <c r="X13" s="5">
        <f t="shared" si="1"/>
        <v>3</v>
      </c>
      <c r="Y13" s="13">
        <v>1294961000</v>
      </c>
      <c r="Z13" s="20">
        <v>858</v>
      </c>
      <c r="AA13" s="20">
        <v>883</v>
      </c>
      <c r="AB13" s="20">
        <v>908</v>
      </c>
      <c r="AC13" s="51"/>
    </row>
    <row r="14" spans="1:29" s="4" customFormat="1" ht="13.5" hidden="1" customHeight="1" x14ac:dyDescent="0.25">
      <c r="A14" s="25">
        <v>1</v>
      </c>
      <c r="B14" s="24" t="s">
        <v>30</v>
      </c>
      <c r="C14" s="24" t="s">
        <v>31</v>
      </c>
      <c r="D14" s="25">
        <v>7</v>
      </c>
      <c r="E14" s="25" t="s">
        <v>68</v>
      </c>
      <c r="F14" s="24" t="s">
        <v>33</v>
      </c>
      <c r="G14" s="24" t="s">
        <v>69</v>
      </c>
      <c r="H14" s="24" t="s">
        <v>35</v>
      </c>
      <c r="I14" s="24"/>
      <c r="J14" s="24" t="s">
        <v>36</v>
      </c>
      <c r="K14" s="24" t="s">
        <v>70</v>
      </c>
      <c r="L14" s="26">
        <v>4</v>
      </c>
      <c r="M14" s="27">
        <v>2595</v>
      </c>
      <c r="N14" s="28" t="s">
        <v>71</v>
      </c>
      <c r="O14" s="29" t="s">
        <v>72</v>
      </c>
      <c r="P14" s="29" t="s">
        <v>73</v>
      </c>
      <c r="Q14" s="30">
        <v>1</v>
      </c>
      <c r="R14" s="6" t="s">
        <v>41</v>
      </c>
      <c r="S14" s="8">
        <v>0</v>
      </c>
      <c r="T14" s="23">
        <v>0</v>
      </c>
      <c r="U14" s="23">
        <v>0</v>
      </c>
      <c r="V14" s="23">
        <v>0</v>
      </c>
      <c r="W14" s="5">
        <f t="shared" si="0"/>
        <v>0</v>
      </c>
      <c r="X14" s="5">
        <f t="shared" si="1"/>
        <v>1</v>
      </c>
      <c r="Y14" s="13">
        <v>0</v>
      </c>
      <c r="Z14" s="20">
        <v>316</v>
      </c>
      <c r="AA14" s="20">
        <v>0</v>
      </c>
      <c r="AB14" s="20">
        <v>0</v>
      </c>
      <c r="AC14" s="51"/>
    </row>
    <row r="15" spans="1:29" s="4" customFormat="1" ht="13.5" hidden="1" customHeight="1" x14ac:dyDescent="0.25">
      <c r="A15" s="25">
        <v>1</v>
      </c>
      <c r="B15" s="24" t="s">
        <v>30</v>
      </c>
      <c r="C15" s="24" t="s">
        <v>31</v>
      </c>
      <c r="D15" s="25">
        <v>8</v>
      </c>
      <c r="E15" s="25" t="s">
        <v>74</v>
      </c>
      <c r="F15" s="24" t="s">
        <v>33</v>
      </c>
      <c r="G15" s="24" t="s">
        <v>69</v>
      </c>
      <c r="H15" s="24" t="s">
        <v>35</v>
      </c>
      <c r="I15" s="24"/>
      <c r="J15" s="24" t="s">
        <v>36</v>
      </c>
      <c r="K15" s="24" t="s">
        <v>70</v>
      </c>
      <c r="L15" s="26">
        <v>4</v>
      </c>
      <c r="M15" s="27">
        <v>2595</v>
      </c>
      <c r="N15" s="28" t="s">
        <v>71</v>
      </c>
      <c r="O15" s="29" t="s">
        <v>75</v>
      </c>
      <c r="P15" s="29" t="s">
        <v>40</v>
      </c>
      <c r="Q15" s="30">
        <v>4</v>
      </c>
      <c r="R15" s="6" t="s">
        <v>41</v>
      </c>
      <c r="S15" s="8">
        <v>1</v>
      </c>
      <c r="T15" s="23">
        <v>0</v>
      </c>
      <c r="U15" s="23">
        <v>0</v>
      </c>
      <c r="V15" s="23">
        <v>0</v>
      </c>
      <c r="W15" s="5">
        <f t="shared" si="0"/>
        <v>1</v>
      </c>
      <c r="X15" s="5">
        <f t="shared" si="1"/>
        <v>3</v>
      </c>
      <c r="Y15" s="13">
        <v>182081000</v>
      </c>
      <c r="Z15" s="20">
        <v>164</v>
      </c>
      <c r="AA15" s="20">
        <v>169</v>
      </c>
      <c r="AB15" s="20">
        <v>174</v>
      </c>
      <c r="AC15" s="51"/>
    </row>
    <row r="16" spans="1:29" s="4" customFormat="1" ht="13.5" hidden="1" customHeight="1" x14ac:dyDescent="0.25">
      <c r="A16" s="25">
        <v>1</v>
      </c>
      <c r="B16" s="24" t="s">
        <v>30</v>
      </c>
      <c r="C16" s="24" t="s">
        <v>31</v>
      </c>
      <c r="D16" s="25">
        <v>10</v>
      </c>
      <c r="E16" s="25" t="s">
        <v>76</v>
      </c>
      <c r="F16" s="24" t="s">
        <v>33</v>
      </c>
      <c r="G16" s="24" t="s">
        <v>69</v>
      </c>
      <c r="H16" s="24" t="s">
        <v>35</v>
      </c>
      <c r="I16" s="24"/>
      <c r="J16" s="24" t="s">
        <v>36</v>
      </c>
      <c r="K16" s="24" t="s">
        <v>70</v>
      </c>
      <c r="L16" s="26">
        <v>4</v>
      </c>
      <c r="M16" s="27">
        <v>2595</v>
      </c>
      <c r="N16" s="28" t="s">
        <v>71</v>
      </c>
      <c r="O16" s="29" t="s">
        <v>77</v>
      </c>
      <c r="P16" s="29" t="s">
        <v>78</v>
      </c>
      <c r="Q16" s="30">
        <v>350</v>
      </c>
      <c r="R16" s="6" t="s">
        <v>41</v>
      </c>
      <c r="S16" s="8">
        <v>70</v>
      </c>
      <c r="T16" s="23">
        <v>0</v>
      </c>
      <c r="U16" s="23">
        <v>0</v>
      </c>
      <c r="V16" s="23">
        <v>0</v>
      </c>
      <c r="W16" s="5">
        <f t="shared" si="0"/>
        <v>70</v>
      </c>
      <c r="X16" s="5">
        <f t="shared" si="1"/>
        <v>280</v>
      </c>
      <c r="Y16" s="13">
        <v>204060000</v>
      </c>
      <c r="Z16" s="20">
        <v>259</v>
      </c>
      <c r="AA16" s="20">
        <v>345</v>
      </c>
      <c r="AB16" s="20">
        <v>230</v>
      </c>
      <c r="AC16" s="51"/>
    </row>
    <row r="17" spans="1:29" s="4" customFormat="1" ht="13.5" hidden="1" customHeight="1" x14ac:dyDescent="0.25">
      <c r="A17" s="25">
        <v>1</v>
      </c>
      <c r="B17" s="24" t="s">
        <v>30</v>
      </c>
      <c r="C17" s="24" t="s">
        <v>31</v>
      </c>
      <c r="D17" s="25">
        <v>11</v>
      </c>
      <c r="E17" s="25" t="s">
        <v>79</v>
      </c>
      <c r="F17" s="24" t="s">
        <v>33</v>
      </c>
      <c r="G17" s="24" t="s">
        <v>69</v>
      </c>
      <c r="H17" s="24" t="s">
        <v>35</v>
      </c>
      <c r="I17" s="24"/>
      <c r="J17" s="24" t="s">
        <v>36</v>
      </c>
      <c r="K17" s="24" t="s">
        <v>70</v>
      </c>
      <c r="L17" s="26">
        <v>4</v>
      </c>
      <c r="M17" s="27">
        <v>2595</v>
      </c>
      <c r="N17" s="28" t="s">
        <v>71</v>
      </c>
      <c r="O17" s="29" t="s">
        <v>80</v>
      </c>
      <c r="P17" s="29" t="s">
        <v>81</v>
      </c>
      <c r="Q17" s="30">
        <v>1</v>
      </c>
      <c r="R17" s="6" t="s">
        <v>41</v>
      </c>
      <c r="S17" s="8">
        <v>0</v>
      </c>
      <c r="T17" s="23">
        <v>0</v>
      </c>
      <c r="U17" s="23">
        <v>0</v>
      </c>
      <c r="V17" s="23">
        <v>0</v>
      </c>
      <c r="W17" s="5">
        <f t="shared" si="0"/>
        <v>0</v>
      </c>
      <c r="X17" s="5">
        <f t="shared" si="1"/>
        <v>1</v>
      </c>
      <c r="Y17" s="13">
        <v>0</v>
      </c>
      <c r="Z17" s="20">
        <v>180</v>
      </c>
      <c r="AA17" s="20">
        <v>194</v>
      </c>
      <c r="AB17" s="20">
        <v>0</v>
      </c>
      <c r="AC17" s="51"/>
    </row>
    <row r="18" spans="1:29" s="4" customFormat="1" ht="13.5" hidden="1" customHeight="1" x14ac:dyDescent="0.25">
      <c r="A18" s="25">
        <v>1</v>
      </c>
      <c r="B18" s="24" t="s">
        <v>30</v>
      </c>
      <c r="C18" s="24" t="s">
        <v>31</v>
      </c>
      <c r="D18" s="25">
        <v>12</v>
      </c>
      <c r="E18" s="25" t="s">
        <v>82</v>
      </c>
      <c r="F18" s="24" t="s">
        <v>33</v>
      </c>
      <c r="G18" s="24" t="s">
        <v>69</v>
      </c>
      <c r="H18" s="24" t="s">
        <v>35</v>
      </c>
      <c r="I18" s="24"/>
      <c r="J18" s="24" t="s">
        <v>36</v>
      </c>
      <c r="K18" s="24" t="s">
        <v>70</v>
      </c>
      <c r="L18" s="26">
        <v>4</v>
      </c>
      <c r="M18" s="27">
        <v>2595</v>
      </c>
      <c r="N18" s="28" t="s">
        <v>71</v>
      </c>
      <c r="O18" s="29" t="s">
        <v>83</v>
      </c>
      <c r="P18" s="29" t="s">
        <v>84</v>
      </c>
      <c r="Q18" s="30">
        <v>2</v>
      </c>
      <c r="R18" s="6" t="s">
        <v>41</v>
      </c>
      <c r="S18" s="8">
        <v>0</v>
      </c>
      <c r="T18" s="23">
        <v>0</v>
      </c>
      <c r="U18" s="23">
        <v>0</v>
      </c>
      <c r="V18" s="23">
        <v>0</v>
      </c>
      <c r="W18" s="5">
        <f t="shared" si="0"/>
        <v>0</v>
      </c>
      <c r="X18" s="5">
        <f t="shared" si="1"/>
        <v>2</v>
      </c>
      <c r="Y18" s="13">
        <v>0</v>
      </c>
      <c r="Z18" s="20">
        <v>345</v>
      </c>
      <c r="AA18" s="20">
        <v>374</v>
      </c>
      <c r="AB18" s="20">
        <v>0</v>
      </c>
      <c r="AC18" s="51"/>
    </row>
    <row r="19" spans="1:29" s="4" customFormat="1" ht="13.5" hidden="1" customHeight="1" x14ac:dyDescent="0.25">
      <c r="A19" s="25">
        <v>1</v>
      </c>
      <c r="B19" s="24" t="s">
        <v>30</v>
      </c>
      <c r="C19" s="24" t="s">
        <v>31</v>
      </c>
      <c r="D19" s="25">
        <v>13</v>
      </c>
      <c r="E19" s="25" t="s">
        <v>85</v>
      </c>
      <c r="F19" s="24" t="s">
        <v>33</v>
      </c>
      <c r="G19" s="24" t="s">
        <v>69</v>
      </c>
      <c r="H19" s="24" t="s">
        <v>35</v>
      </c>
      <c r="I19" s="24"/>
      <c r="J19" s="24" t="s">
        <v>36</v>
      </c>
      <c r="K19" s="24" t="s">
        <v>70</v>
      </c>
      <c r="L19" s="26">
        <v>4</v>
      </c>
      <c r="M19" s="27">
        <v>2595</v>
      </c>
      <c r="N19" s="28" t="s">
        <v>71</v>
      </c>
      <c r="O19" s="29" t="s">
        <v>86</v>
      </c>
      <c r="P19" s="29" t="s">
        <v>87</v>
      </c>
      <c r="Q19" s="30">
        <v>2</v>
      </c>
      <c r="R19" s="6" t="s">
        <v>41</v>
      </c>
      <c r="S19" s="8">
        <v>0</v>
      </c>
      <c r="T19" s="23">
        <v>0</v>
      </c>
      <c r="U19" s="23">
        <v>0</v>
      </c>
      <c r="V19" s="23">
        <v>0</v>
      </c>
      <c r="W19" s="5">
        <f t="shared" si="0"/>
        <v>0</v>
      </c>
      <c r="X19" s="5">
        <f t="shared" si="1"/>
        <v>2</v>
      </c>
      <c r="Y19" s="13">
        <v>0</v>
      </c>
      <c r="Z19" s="20">
        <v>0</v>
      </c>
      <c r="AA19" s="20">
        <v>345</v>
      </c>
      <c r="AB19" s="20">
        <v>374</v>
      </c>
      <c r="AC19" s="51"/>
    </row>
    <row r="20" spans="1:29" s="4" customFormat="1" ht="13.5" hidden="1" customHeight="1" x14ac:dyDescent="0.25">
      <c r="A20" s="25">
        <v>1</v>
      </c>
      <c r="B20" s="24" t="s">
        <v>30</v>
      </c>
      <c r="C20" s="24" t="s">
        <v>88</v>
      </c>
      <c r="D20" s="25">
        <v>15</v>
      </c>
      <c r="E20" s="25" t="s">
        <v>89</v>
      </c>
      <c r="F20" s="24" t="s">
        <v>90</v>
      </c>
      <c r="G20" s="24" t="s">
        <v>91</v>
      </c>
      <c r="H20" s="24" t="s">
        <v>35</v>
      </c>
      <c r="I20" s="24" t="s">
        <v>92</v>
      </c>
      <c r="J20" s="24" t="s">
        <v>36</v>
      </c>
      <c r="K20" s="24" t="s">
        <v>93</v>
      </c>
      <c r="L20" s="26">
        <v>6</v>
      </c>
      <c r="M20" s="27">
        <v>2651</v>
      </c>
      <c r="N20" s="28" t="s">
        <v>94</v>
      </c>
      <c r="O20" s="29" t="s">
        <v>95</v>
      </c>
      <c r="P20" s="29" t="s">
        <v>67</v>
      </c>
      <c r="Q20" s="30">
        <v>8000</v>
      </c>
      <c r="R20" s="6" t="s">
        <v>41</v>
      </c>
      <c r="S20" s="8">
        <v>2210</v>
      </c>
      <c r="T20" s="23">
        <v>0</v>
      </c>
      <c r="U20" s="23">
        <v>0</v>
      </c>
      <c r="V20" s="23">
        <v>0</v>
      </c>
      <c r="W20" s="5">
        <f t="shared" si="0"/>
        <v>2210</v>
      </c>
      <c r="X20" s="5">
        <f t="shared" si="1"/>
        <v>5790</v>
      </c>
      <c r="Y20" s="13">
        <v>1749155000</v>
      </c>
      <c r="Z20" s="20">
        <v>1573</v>
      </c>
      <c r="AA20" s="20">
        <v>1618</v>
      </c>
      <c r="AB20" s="20">
        <v>1665</v>
      </c>
      <c r="AC20" s="51"/>
    </row>
    <row r="21" spans="1:29" s="4" customFormat="1" ht="13.5" hidden="1" customHeight="1" x14ac:dyDescent="0.25">
      <c r="A21" s="25">
        <v>1</v>
      </c>
      <c r="B21" s="24" t="s">
        <v>30</v>
      </c>
      <c r="C21" s="24" t="s">
        <v>31</v>
      </c>
      <c r="D21" s="25">
        <v>16</v>
      </c>
      <c r="E21" s="25" t="s">
        <v>96</v>
      </c>
      <c r="F21" s="24" t="s">
        <v>33</v>
      </c>
      <c r="G21" s="24" t="s">
        <v>97</v>
      </c>
      <c r="H21" s="24" t="s">
        <v>59</v>
      </c>
      <c r="I21" s="24" t="s">
        <v>60</v>
      </c>
      <c r="J21" s="24" t="s">
        <v>36</v>
      </c>
      <c r="K21" s="24" t="s">
        <v>93</v>
      </c>
      <c r="L21" s="26">
        <v>7</v>
      </c>
      <c r="M21" s="27">
        <v>2617</v>
      </c>
      <c r="N21" s="28" t="s">
        <v>98</v>
      </c>
      <c r="O21" s="29" t="s">
        <v>99</v>
      </c>
      <c r="P21" s="29" t="s">
        <v>100</v>
      </c>
      <c r="Q21" s="30">
        <v>4</v>
      </c>
      <c r="R21" s="6" t="s">
        <v>41</v>
      </c>
      <c r="S21" s="8">
        <v>1</v>
      </c>
      <c r="T21" s="23">
        <v>0</v>
      </c>
      <c r="U21" s="23">
        <v>0</v>
      </c>
      <c r="V21" s="23">
        <v>0</v>
      </c>
      <c r="W21" s="5">
        <f t="shared" si="0"/>
        <v>1</v>
      </c>
      <c r="X21" s="5">
        <f t="shared" si="1"/>
        <v>3</v>
      </c>
      <c r="Y21" s="13">
        <v>1188782000</v>
      </c>
      <c r="Z21" s="20">
        <v>1072</v>
      </c>
      <c r="AA21" s="20">
        <v>1103</v>
      </c>
      <c r="AB21" s="20">
        <v>1135</v>
      </c>
      <c r="AC21" s="51"/>
    </row>
    <row r="22" spans="1:29" s="4" customFormat="1" ht="13.5" hidden="1" customHeight="1" x14ac:dyDescent="0.25">
      <c r="A22" s="25">
        <v>1</v>
      </c>
      <c r="B22" s="24" t="s">
        <v>30</v>
      </c>
      <c r="C22" s="24" t="s">
        <v>101</v>
      </c>
      <c r="D22" s="25">
        <v>46</v>
      </c>
      <c r="E22" s="25" t="s">
        <v>102</v>
      </c>
      <c r="F22" s="24" t="s">
        <v>103</v>
      </c>
      <c r="G22" s="24" t="s">
        <v>104</v>
      </c>
      <c r="H22" s="24" t="s">
        <v>59</v>
      </c>
      <c r="I22" s="24" t="s">
        <v>105</v>
      </c>
      <c r="J22" s="24" t="s">
        <v>106</v>
      </c>
      <c r="K22" s="24" t="s">
        <v>107</v>
      </c>
      <c r="L22" s="26">
        <v>8</v>
      </c>
      <c r="M22" s="27">
        <v>2555</v>
      </c>
      <c r="N22" s="28" t="s">
        <v>108</v>
      </c>
      <c r="O22" s="29" t="s">
        <v>109</v>
      </c>
      <c r="P22" s="29" t="s">
        <v>110</v>
      </c>
      <c r="Q22" s="30">
        <v>150</v>
      </c>
      <c r="R22" s="6" t="s">
        <v>41</v>
      </c>
      <c r="S22" s="8">
        <v>310</v>
      </c>
      <c r="T22" s="23">
        <v>0</v>
      </c>
      <c r="U22" s="23">
        <v>0</v>
      </c>
      <c r="V22" s="23">
        <v>0</v>
      </c>
      <c r="W22" s="5">
        <f t="shared" si="0"/>
        <v>310</v>
      </c>
      <c r="X22" s="5">
        <f t="shared" si="1"/>
        <v>-160</v>
      </c>
      <c r="Y22" s="13">
        <v>1663463000</v>
      </c>
      <c r="Z22" s="20">
        <v>858</v>
      </c>
      <c r="AA22" s="20">
        <v>883</v>
      </c>
      <c r="AB22" s="20">
        <v>908</v>
      </c>
      <c r="AC22" s="51"/>
    </row>
    <row r="23" spans="1:29" s="4" customFormat="1" ht="13.5" hidden="1" customHeight="1" x14ac:dyDescent="0.25">
      <c r="A23" s="25">
        <v>1</v>
      </c>
      <c r="B23" s="24" t="s">
        <v>30</v>
      </c>
      <c r="C23" s="24" t="s">
        <v>101</v>
      </c>
      <c r="D23" s="25">
        <v>47</v>
      </c>
      <c r="E23" s="25" t="s">
        <v>111</v>
      </c>
      <c r="F23" s="24" t="s">
        <v>103</v>
      </c>
      <c r="G23" s="24" t="s">
        <v>112</v>
      </c>
      <c r="H23" s="24" t="s">
        <v>59</v>
      </c>
      <c r="I23" s="24" t="s">
        <v>105</v>
      </c>
      <c r="J23" s="24" t="s">
        <v>106</v>
      </c>
      <c r="K23" s="24" t="s">
        <v>107</v>
      </c>
      <c r="L23" s="26">
        <v>8</v>
      </c>
      <c r="M23" s="27">
        <v>2555</v>
      </c>
      <c r="N23" s="28" t="s">
        <v>108</v>
      </c>
      <c r="O23" s="29" t="s">
        <v>113</v>
      </c>
      <c r="P23" s="29" t="s">
        <v>114</v>
      </c>
      <c r="Q23" s="30">
        <v>977</v>
      </c>
      <c r="R23" s="6" t="s">
        <v>41</v>
      </c>
      <c r="S23" s="8">
        <v>1029</v>
      </c>
      <c r="T23" s="23">
        <v>0</v>
      </c>
      <c r="U23" s="23">
        <v>0</v>
      </c>
      <c r="V23" s="23">
        <v>0</v>
      </c>
      <c r="W23" s="5">
        <f t="shared" si="0"/>
        <v>1029</v>
      </c>
      <c r="X23" s="5">
        <f t="shared" si="1"/>
        <v>-52</v>
      </c>
      <c r="Y23" s="13">
        <v>4799549000</v>
      </c>
      <c r="Z23" s="20">
        <v>4861</v>
      </c>
      <c r="AA23" s="20">
        <v>5002</v>
      </c>
      <c r="AB23" s="20">
        <v>5147</v>
      </c>
      <c r="AC23" s="51"/>
    </row>
    <row r="24" spans="1:29" s="4" customFormat="1" ht="13.5" hidden="1" customHeight="1" x14ac:dyDescent="0.25">
      <c r="A24" s="25">
        <v>1</v>
      </c>
      <c r="B24" s="24" t="s">
        <v>30</v>
      </c>
      <c r="C24" s="24" t="s">
        <v>101</v>
      </c>
      <c r="D24" s="25">
        <v>48</v>
      </c>
      <c r="E24" s="25" t="s">
        <v>115</v>
      </c>
      <c r="F24" s="24" t="s">
        <v>103</v>
      </c>
      <c r="G24" s="24" t="s">
        <v>116</v>
      </c>
      <c r="H24" s="24" t="s">
        <v>59</v>
      </c>
      <c r="I24" s="24" t="s">
        <v>105</v>
      </c>
      <c r="J24" s="24" t="s">
        <v>106</v>
      </c>
      <c r="K24" s="24" t="s">
        <v>107</v>
      </c>
      <c r="L24" s="26">
        <v>8</v>
      </c>
      <c r="M24" s="27">
        <v>2555</v>
      </c>
      <c r="N24" s="28" t="s">
        <v>108</v>
      </c>
      <c r="O24" s="29" t="s">
        <v>117</v>
      </c>
      <c r="P24" s="29" t="s">
        <v>118</v>
      </c>
      <c r="Q24" s="30">
        <v>1542</v>
      </c>
      <c r="R24" s="6" t="s">
        <v>119</v>
      </c>
      <c r="S24" s="8">
        <v>1718</v>
      </c>
      <c r="T24" s="23">
        <v>0</v>
      </c>
      <c r="U24" s="23">
        <v>0</v>
      </c>
      <c r="V24" s="23">
        <v>0</v>
      </c>
      <c r="W24" s="5">
        <f t="shared" si="0"/>
        <v>429.5</v>
      </c>
      <c r="X24" s="5">
        <f t="shared" si="1"/>
        <v>1112.5</v>
      </c>
      <c r="Y24" s="13">
        <v>2985838000</v>
      </c>
      <c r="Z24" s="20">
        <v>2859</v>
      </c>
      <c r="AA24" s="20">
        <v>2942</v>
      </c>
      <c r="AB24" s="20">
        <v>3028</v>
      </c>
      <c r="AC24" s="51"/>
    </row>
    <row r="25" spans="1:29" s="4" customFormat="1" ht="13.5" hidden="1" customHeight="1" x14ac:dyDescent="0.25">
      <c r="A25" s="25">
        <v>1</v>
      </c>
      <c r="B25" s="24" t="s">
        <v>30</v>
      </c>
      <c r="C25" s="24" t="s">
        <v>120</v>
      </c>
      <c r="D25" s="25">
        <v>17</v>
      </c>
      <c r="E25" s="25" t="s">
        <v>121</v>
      </c>
      <c r="F25" s="24" t="s">
        <v>122</v>
      </c>
      <c r="G25" s="24" t="s">
        <v>123</v>
      </c>
      <c r="H25" s="24" t="s">
        <v>59</v>
      </c>
      <c r="I25" s="24" t="s">
        <v>124</v>
      </c>
      <c r="J25" s="24" t="s">
        <v>106</v>
      </c>
      <c r="K25" s="24" t="s">
        <v>125</v>
      </c>
      <c r="L25" s="26">
        <v>10</v>
      </c>
      <c r="M25" s="27">
        <v>2660</v>
      </c>
      <c r="N25" s="28" t="s">
        <v>126</v>
      </c>
      <c r="O25" s="29" t="s">
        <v>127</v>
      </c>
      <c r="P25" s="29" t="s">
        <v>128</v>
      </c>
      <c r="Q25" s="30">
        <v>281</v>
      </c>
      <c r="R25" s="6" t="s">
        <v>41</v>
      </c>
      <c r="S25" s="8">
        <v>62</v>
      </c>
      <c r="T25" s="23">
        <v>0</v>
      </c>
      <c r="U25" s="23">
        <v>0</v>
      </c>
      <c r="V25" s="23">
        <v>0</v>
      </c>
      <c r="W25" s="5">
        <f t="shared" si="0"/>
        <v>62</v>
      </c>
      <c r="X25" s="5">
        <f t="shared" si="1"/>
        <v>219</v>
      </c>
      <c r="Y25" s="13">
        <v>401813000</v>
      </c>
      <c r="Z25" s="20">
        <v>429</v>
      </c>
      <c r="AA25" s="20">
        <v>441</v>
      </c>
      <c r="AB25" s="20">
        <v>454</v>
      </c>
      <c r="AC25" s="51"/>
    </row>
    <row r="26" spans="1:29" s="4" customFormat="1" ht="13.5" hidden="1" customHeight="1" x14ac:dyDescent="0.25">
      <c r="A26" s="25">
        <v>1</v>
      </c>
      <c r="B26" s="24" t="s">
        <v>30</v>
      </c>
      <c r="C26" s="24" t="s">
        <v>120</v>
      </c>
      <c r="D26" s="25">
        <v>18</v>
      </c>
      <c r="E26" s="25" t="s">
        <v>129</v>
      </c>
      <c r="F26" s="24" t="s">
        <v>122</v>
      </c>
      <c r="G26" s="24" t="s">
        <v>130</v>
      </c>
      <c r="H26" s="24" t="s">
        <v>59</v>
      </c>
      <c r="I26" s="24" t="s">
        <v>124</v>
      </c>
      <c r="J26" s="24" t="s">
        <v>106</v>
      </c>
      <c r="K26" s="24" t="s">
        <v>125</v>
      </c>
      <c r="L26" s="26">
        <v>10</v>
      </c>
      <c r="M26" s="27">
        <v>2660</v>
      </c>
      <c r="N26" s="28" t="s">
        <v>126</v>
      </c>
      <c r="O26" s="29" t="s">
        <v>131</v>
      </c>
      <c r="P26" s="29" t="s">
        <v>132</v>
      </c>
      <c r="Q26" s="30">
        <v>300</v>
      </c>
      <c r="R26" s="6" t="s">
        <v>41</v>
      </c>
      <c r="S26" s="8">
        <v>60</v>
      </c>
      <c r="T26" s="23">
        <v>0</v>
      </c>
      <c r="U26" s="23">
        <v>0</v>
      </c>
      <c r="V26" s="23">
        <v>0</v>
      </c>
      <c r="W26" s="5">
        <f t="shared" si="0"/>
        <v>60</v>
      </c>
      <c r="X26" s="5">
        <f t="shared" si="1"/>
        <v>240</v>
      </c>
      <c r="Y26" s="13">
        <v>210000000</v>
      </c>
      <c r="Z26" s="20">
        <v>315</v>
      </c>
      <c r="AA26" s="20">
        <v>315</v>
      </c>
      <c r="AB26" s="20">
        <v>210</v>
      </c>
      <c r="AC26" s="51"/>
    </row>
    <row r="27" spans="1:29" s="4" customFormat="1" ht="13.5" hidden="1" customHeight="1" x14ac:dyDescent="0.25">
      <c r="A27" s="25">
        <v>1</v>
      </c>
      <c r="B27" s="24" t="s">
        <v>30</v>
      </c>
      <c r="C27" s="24" t="s">
        <v>120</v>
      </c>
      <c r="D27" s="25">
        <v>19</v>
      </c>
      <c r="E27" s="25" t="s">
        <v>133</v>
      </c>
      <c r="F27" s="24" t="s">
        <v>122</v>
      </c>
      <c r="G27" s="24" t="s">
        <v>134</v>
      </c>
      <c r="H27" s="24" t="s">
        <v>59</v>
      </c>
      <c r="I27" s="24" t="s">
        <v>124</v>
      </c>
      <c r="J27" s="24" t="s">
        <v>106</v>
      </c>
      <c r="K27" s="24" t="s">
        <v>125</v>
      </c>
      <c r="L27" s="26">
        <v>10</v>
      </c>
      <c r="M27" s="27">
        <v>2660</v>
      </c>
      <c r="N27" s="28" t="s">
        <v>126</v>
      </c>
      <c r="O27" s="29" t="s">
        <v>135</v>
      </c>
      <c r="P27" s="29" t="s">
        <v>136</v>
      </c>
      <c r="Q27" s="30">
        <v>653</v>
      </c>
      <c r="R27" s="6" t="s">
        <v>41</v>
      </c>
      <c r="S27" s="8">
        <v>290</v>
      </c>
      <c r="T27" s="23">
        <v>0</v>
      </c>
      <c r="U27" s="23">
        <v>0</v>
      </c>
      <c r="V27" s="23">
        <v>0</v>
      </c>
      <c r="W27" s="5">
        <f t="shared" si="0"/>
        <v>290</v>
      </c>
      <c r="X27" s="5">
        <f t="shared" si="1"/>
        <v>363</v>
      </c>
      <c r="Y27" s="13">
        <v>1975269000</v>
      </c>
      <c r="Z27" s="20">
        <v>1190</v>
      </c>
      <c r="AA27" s="20">
        <v>1326</v>
      </c>
      <c r="AB27" s="20">
        <v>870</v>
      </c>
      <c r="AC27" s="51"/>
    </row>
    <row r="28" spans="1:29" s="4" customFormat="1" ht="13.5" hidden="1" customHeight="1" x14ac:dyDescent="0.25">
      <c r="A28" s="25">
        <v>1</v>
      </c>
      <c r="B28" s="24" t="s">
        <v>30</v>
      </c>
      <c r="C28" s="24" t="s">
        <v>120</v>
      </c>
      <c r="D28" s="25">
        <v>20</v>
      </c>
      <c r="E28" s="25" t="s">
        <v>137</v>
      </c>
      <c r="F28" s="24" t="s">
        <v>122</v>
      </c>
      <c r="G28" s="24" t="s">
        <v>138</v>
      </c>
      <c r="H28" s="24" t="s">
        <v>59</v>
      </c>
      <c r="I28" s="24" t="s">
        <v>124</v>
      </c>
      <c r="J28" s="24" t="s">
        <v>106</v>
      </c>
      <c r="K28" s="24" t="s">
        <v>125</v>
      </c>
      <c r="L28" s="26">
        <v>10</v>
      </c>
      <c r="M28" s="27">
        <v>2660</v>
      </c>
      <c r="N28" s="28" t="s">
        <v>126</v>
      </c>
      <c r="O28" s="29" t="s">
        <v>139</v>
      </c>
      <c r="P28" s="29" t="s">
        <v>140</v>
      </c>
      <c r="Q28" s="30">
        <v>381</v>
      </c>
      <c r="R28" s="6" t="s">
        <v>41</v>
      </c>
      <c r="S28" s="8">
        <v>84</v>
      </c>
      <c r="T28" s="23">
        <v>0</v>
      </c>
      <c r="U28" s="23">
        <v>0</v>
      </c>
      <c r="V28" s="23">
        <v>0</v>
      </c>
      <c r="W28" s="5">
        <f t="shared" si="0"/>
        <v>84</v>
      </c>
      <c r="X28" s="5">
        <f t="shared" si="1"/>
        <v>297</v>
      </c>
      <c r="Y28" s="13">
        <v>334844000</v>
      </c>
      <c r="Z28" s="20">
        <v>357</v>
      </c>
      <c r="AA28" s="20">
        <v>368</v>
      </c>
      <c r="AB28" s="20">
        <v>378</v>
      </c>
      <c r="AC28" s="51"/>
    </row>
    <row r="29" spans="1:29" s="4" customFormat="1" ht="13.5" hidden="1" customHeight="1" x14ac:dyDescent="0.25">
      <c r="A29" s="25">
        <v>1</v>
      </c>
      <c r="B29" s="24" t="s">
        <v>30</v>
      </c>
      <c r="C29" s="24" t="s">
        <v>120</v>
      </c>
      <c r="D29" s="25">
        <v>21</v>
      </c>
      <c r="E29" s="25" t="s">
        <v>141</v>
      </c>
      <c r="F29" s="24" t="s">
        <v>122</v>
      </c>
      <c r="G29" s="24" t="s">
        <v>142</v>
      </c>
      <c r="H29" s="24" t="s">
        <v>59</v>
      </c>
      <c r="I29" s="24"/>
      <c r="J29" s="24" t="s">
        <v>106</v>
      </c>
      <c r="K29" s="24" t="s">
        <v>125</v>
      </c>
      <c r="L29" s="26">
        <v>10</v>
      </c>
      <c r="M29" s="27">
        <v>2660</v>
      </c>
      <c r="N29" s="28" t="s">
        <v>126</v>
      </c>
      <c r="O29" s="29" t="s">
        <v>143</v>
      </c>
      <c r="P29" s="29" t="s">
        <v>144</v>
      </c>
      <c r="Q29" s="30">
        <v>138</v>
      </c>
      <c r="R29" s="6" t="s">
        <v>41</v>
      </c>
      <c r="S29" s="8">
        <v>30</v>
      </c>
      <c r="T29" s="23">
        <v>0</v>
      </c>
      <c r="U29" s="23">
        <v>0</v>
      </c>
      <c r="V29" s="23">
        <v>0</v>
      </c>
      <c r="W29" s="5">
        <f t="shared" si="0"/>
        <v>30</v>
      </c>
      <c r="X29" s="5">
        <f t="shared" si="1"/>
        <v>108</v>
      </c>
      <c r="Y29" s="13">
        <v>133937000</v>
      </c>
      <c r="Z29" s="20">
        <v>143</v>
      </c>
      <c r="AA29" s="20">
        <v>147</v>
      </c>
      <c r="AB29" s="20">
        <v>151</v>
      </c>
      <c r="AC29" s="51"/>
    </row>
    <row r="30" spans="1:29" s="4" customFormat="1" ht="13.5" hidden="1" customHeight="1" x14ac:dyDescent="0.25">
      <c r="A30" s="25">
        <v>1</v>
      </c>
      <c r="B30" s="24" t="s">
        <v>30</v>
      </c>
      <c r="C30" s="24" t="s">
        <v>120</v>
      </c>
      <c r="D30" s="25">
        <v>23</v>
      </c>
      <c r="E30" s="25" t="s">
        <v>145</v>
      </c>
      <c r="F30" s="24" t="s">
        <v>122</v>
      </c>
      <c r="G30" s="24" t="s">
        <v>146</v>
      </c>
      <c r="H30" s="24" t="s">
        <v>35</v>
      </c>
      <c r="I30" s="24"/>
      <c r="J30" s="24" t="s">
        <v>106</v>
      </c>
      <c r="K30" s="24" t="s">
        <v>125</v>
      </c>
      <c r="L30" s="26">
        <v>10</v>
      </c>
      <c r="M30" s="27">
        <v>2660</v>
      </c>
      <c r="N30" s="28" t="s">
        <v>126</v>
      </c>
      <c r="O30" s="29" t="s">
        <v>147</v>
      </c>
      <c r="P30" s="29" t="s">
        <v>148</v>
      </c>
      <c r="Q30" s="30">
        <v>595</v>
      </c>
      <c r="R30" s="6" t="s">
        <v>41</v>
      </c>
      <c r="S30" s="8">
        <v>154</v>
      </c>
      <c r="T30" s="23">
        <v>0</v>
      </c>
      <c r="U30" s="23">
        <v>0</v>
      </c>
      <c r="V30" s="23">
        <v>0</v>
      </c>
      <c r="W30" s="5">
        <f t="shared" si="0"/>
        <v>154</v>
      </c>
      <c r="X30" s="5">
        <f t="shared" si="1"/>
        <v>441</v>
      </c>
      <c r="Y30" s="13">
        <v>823323000</v>
      </c>
      <c r="Z30" s="20">
        <v>743</v>
      </c>
      <c r="AA30" s="20">
        <v>765</v>
      </c>
      <c r="AB30" s="20">
        <v>787</v>
      </c>
      <c r="AC30" s="51"/>
    </row>
    <row r="31" spans="1:29" s="4" customFormat="1" ht="13.5" hidden="1" customHeight="1" x14ac:dyDescent="0.25">
      <c r="A31" s="25">
        <v>1</v>
      </c>
      <c r="B31" s="24" t="s">
        <v>30</v>
      </c>
      <c r="C31" s="24" t="s">
        <v>149</v>
      </c>
      <c r="D31" s="25">
        <v>100</v>
      </c>
      <c r="E31" s="25" t="s">
        <v>150</v>
      </c>
      <c r="F31" s="24" t="s">
        <v>151</v>
      </c>
      <c r="G31" s="24" t="s">
        <v>152</v>
      </c>
      <c r="H31" s="24" t="s">
        <v>59</v>
      </c>
      <c r="I31" s="24"/>
      <c r="J31" s="24" t="s">
        <v>153</v>
      </c>
      <c r="K31" s="24" t="s">
        <v>154</v>
      </c>
      <c r="L31" s="26">
        <v>11</v>
      </c>
      <c r="M31" s="27">
        <v>2746</v>
      </c>
      <c r="N31" s="28" t="s">
        <v>155</v>
      </c>
      <c r="O31" s="29" t="s">
        <v>156</v>
      </c>
      <c r="P31" s="29" t="s">
        <v>157</v>
      </c>
      <c r="Q31" s="30">
        <v>4</v>
      </c>
      <c r="R31" s="6" t="s">
        <v>41</v>
      </c>
      <c r="S31" s="8">
        <v>1</v>
      </c>
      <c r="T31" s="23">
        <v>0</v>
      </c>
      <c r="U31" s="23">
        <v>0</v>
      </c>
      <c r="V31" s="23">
        <v>0</v>
      </c>
      <c r="W31" s="5">
        <f t="shared" si="0"/>
        <v>1</v>
      </c>
      <c r="X31" s="5">
        <f t="shared" si="1"/>
        <v>3</v>
      </c>
      <c r="Y31" s="13">
        <v>334455000</v>
      </c>
      <c r="Z31" s="20">
        <v>334</v>
      </c>
      <c r="AA31" s="20">
        <v>334</v>
      </c>
      <c r="AB31" s="20">
        <v>334</v>
      </c>
      <c r="AC31" s="51"/>
    </row>
    <row r="32" spans="1:29" s="4" customFormat="1" ht="13.5" hidden="1" customHeight="1" x14ac:dyDescent="0.25">
      <c r="A32" s="25">
        <v>1</v>
      </c>
      <c r="B32" s="24" t="s">
        <v>30</v>
      </c>
      <c r="C32" s="24" t="s">
        <v>149</v>
      </c>
      <c r="D32" s="25">
        <v>101</v>
      </c>
      <c r="E32" s="25" t="s">
        <v>158</v>
      </c>
      <c r="F32" s="24" t="s">
        <v>151</v>
      </c>
      <c r="G32" s="24" t="s">
        <v>152</v>
      </c>
      <c r="H32" s="24" t="s">
        <v>59</v>
      </c>
      <c r="I32" s="24"/>
      <c r="J32" s="24" t="s">
        <v>153</v>
      </c>
      <c r="K32" s="24" t="s">
        <v>154</v>
      </c>
      <c r="L32" s="26">
        <v>11</v>
      </c>
      <c r="M32" s="27">
        <v>2746</v>
      </c>
      <c r="N32" s="28" t="s">
        <v>155</v>
      </c>
      <c r="O32" s="29" t="s">
        <v>159</v>
      </c>
      <c r="P32" s="29" t="s">
        <v>160</v>
      </c>
      <c r="Q32" s="30">
        <v>4</v>
      </c>
      <c r="R32" s="6" t="s">
        <v>41</v>
      </c>
      <c r="S32" s="8">
        <v>1</v>
      </c>
      <c r="T32" s="23">
        <v>0</v>
      </c>
      <c r="U32" s="23">
        <v>0</v>
      </c>
      <c r="V32" s="23">
        <v>0</v>
      </c>
      <c r="W32" s="5">
        <f t="shared" si="0"/>
        <v>1</v>
      </c>
      <c r="X32" s="5">
        <f t="shared" si="1"/>
        <v>3</v>
      </c>
      <c r="Y32" s="13">
        <v>334455000</v>
      </c>
      <c r="Z32" s="20">
        <v>334</v>
      </c>
      <c r="AA32" s="20">
        <v>334</v>
      </c>
      <c r="AB32" s="20">
        <v>334</v>
      </c>
      <c r="AC32" s="51"/>
    </row>
    <row r="33" spans="1:29" s="4" customFormat="1" ht="13.5" hidden="1" customHeight="1" x14ac:dyDescent="0.25">
      <c r="A33" s="25">
        <v>1</v>
      </c>
      <c r="B33" s="24" t="s">
        <v>30</v>
      </c>
      <c r="C33" s="24" t="s">
        <v>161</v>
      </c>
      <c r="D33" s="25">
        <v>25</v>
      </c>
      <c r="E33" s="25" t="s">
        <v>162</v>
      </c>
      <c r="F33" s="24" t="s">
        <v>163</v>
      </c>
      <c r="G33" s="24" t="s">
        <v>164</v>
      </c>
      <c r="H33" s="24" t="s">
        <v>35</v>
      </c>
      <c r="I33" s="24"/>
      <c r="J33" s="24" t="s">
        <v>106</v>
      </c>
      <c r="K33" s="24" t="s">
        <v>165</v>
      </c>
      <c r="L33" s="26">
        <v>12</v>
      </c>
      <c r="M33" s="27">
        <v>2630</v>
      </c>
      <c r="N33" s="28" t="s">
        <v>166</v>
      </c>
      <c r="O33" s="29" t="s">
        <v>167</v>
      </c>
      <c r="P33" s="29" t="s">
        <v>55</v>
      </c>
      <c r="Q33" s="30">
        <v>1860</v>
      </c>
      <c r="R33" s="6" t="s">
        <v>41</v>
      </c>
      <c r="S33" s="8">
        <v>472</v>
      </c>
      <c r="T33" s="23">
        <v>0</v>
      </c>
      <c r="U33" s="23">
        <v>0</v>
      </c>
      <c r="V33" s="23">
        <v>0</v>
      </c>
      <c r="W33" s="5">
        <f t="shared" si="0"/>
        <v>472</v>
      </c>
      <c r="X33" s="5">
        <f t="shared" si="1"/>
        <v>1388</v>
      </c>
      <c r="Y33" s="13">
        <v>716774000</v>
      </c>
      <c r="Z33" s="20">
        <v>758</v>
      </c>
      <c r="AA33" s="20">
        <v>758</v>
      </c>
      <c r="AB33" s="20">
        <v>697</v>
      </c>
      <c r="AC33" s="51"/>
    </row>
    <row r="34" spans="1:29" s="4" customFormat="1" ht="13.5" hidden="1" customHeight="1" x14ac:dyDescent="0.25">
      <c r="A34" s="25">
        <v>1</v>
      </c>
      <c r="B34" s="24" t="s">
        <v>30</v>
      </c>
      <c r="C34" s="24" t="s">
        <v>161</v>
      </c>
      <c r="D34" s="25">
        <v>26</v>
      </c>
      <c r="E34" s="25" t="s">
        <v>168</v>
      </c>
      <c r="F34" s="24" t="s">
        <v>163</v>
      </c>
      <c r="G34" s="24" t="s">
        <v>169</v>
      </c>
      <c r="H34" s="24" t="s">
        <v>35</v>
      </c>
      <c r="I34" s="24"/>
      <c r="J34" s="24" t="s">
        <v>106</v>
      </c>
      <c r="K34" s="24" t="s">
        <v>165</v>
      </c>
      <c r="L34" s="26">
        <v>12</v>
      </c>
      <c r="M34" s="27">
        <v>2630</v>
      </c>
      <c r="N34" s="28" t="s">
        <v>166</v>
      </c>
      <c r="O34" s="29" t="s">
        <v>170</v>
      </c>
      <c r="P34" s="29" t="s">
        <v>171</v>
      </c>
      <c r="Q34" s="30">
        <v>873</v>
      </c>
      <c r="R34" s="6" t="s">
        <v>41</v>
      </c>
      <c r="S34" s="8">
        <v>239</v>
      </c>
      <c r="T34" s="23">
        <v>0</v>
      </c>
      <c r="U34" s="23">
        <v>0</v>
      </c>
      <c r="V34" s="23">
        <v>0</v>
      </c>
      <c r="W34" s="5">
        <f t="shared" si="0"/>
        <v>239</v>
      </c>
      <c r="X34" s="5">
        <f t="shared" si="1"/>
        <v>634</v>
      </c>
      <c r="Y34" s="13">
        <v>775822000</v>
      </c>
      <c r="Z34" s="20">
        <v>700</v>
      </c>
      <c r="AA34" s="20">
        <v>721</v>
      </c>
      <c r="AB34" s="20">
        <v>742</v>
      </c>
      <c r="AC34" s="51"/>
    </row>
    <row r="35" spans="1:29" s="4" customFormat="1" ht="13.5" hidden="1" customHeight="1" x14ac:dyDescent="0.25">
      <c r="A35" s="25">
        <v>1</v>
      </c>
      <c r="B35" s="24" t="s">
        <v>30</v>
      </c>
      <c r="C35" s="24" t="s">
        <v>161</v>
      </c>
      <c r="D35" s="25">
        <v>27</v>
      </c>
      <c r="E35" s="25" t="s">
        <v>172</v>
      </c>
      <c r="F35" s="24" t="s">
        <v>163</v>
      </c>
      <c r="G35" s="24" t="s">
        <v>173</v>
      </c>
      <c r="H35" s="24" t="s">
        <v>35</v>
      </c>
      <c r="I35" s="24"/>
      <c r="J35" s="24" t="s">
        <v>106</v>
      </c>
      <c r="K35" s="24" t="s">
        <v>165</v>
      </c>
      <c r="L35" s="26">
        <v>12</v>
      </c>
      <c r="M35" s="27">
        <v>2630</v>
      </c>
      <c r="N35" s="28" t="s">
        <v>166</v>
      </c>
      <c r="O35" s="29" t="s">
        <v>174</v>
      </c>
      <c r="P35" s="29" t="s">
        <v>40</v>
      </c>
      <c r="Q35" s="30">
        <v>2222</v>
      </c>
      <c r="R35" s="6" t="s">
        <v>41</v>
      </c>
      <c r="S35" s="8">
        <v>612</v>
      </c>
      <c r="T35" s="23">
        <v>0</v>
      </c>
      <c r="U35" s="23">
        <v>0</v>
      </c>
      <c r="V35" s="23">
        <v>0</v>
      </c>
      <c r="W35" s="5">
        <f t="shared" si="0"/>
        <v>612</v>
      </c>
      <c r="X35" s="5">
        <f t="shared" si="1"/>
        <v>1610</v>
      </c>
      <c r="Y35" s="13">
        <v>555877000</v>
      </c>
      <c r="Z35" s="20">
        <v>500</v>
      </c>
      <c r="AA35" s="20">
        <v>515</v>
      </c>
      <c r="AB35" s="20">
        <v>530</v>
      </c>
      <c r="AC35" s="51"/>
    </row>
    <row r="36" spans="1:29" s="4" customFormat="1" ht="13.5" hidden="1" customHeight="1" x14ac:dyDescent="0.25">
      <c r="A36" s="25">
        <v>1</v>
      </c>
      <c r="B36" s="24" t="s">
        <v>30</v>
      </c>
      <c r="C36" s="24" t="s">
        <v>175</v>
      </c>
      <c r="D36" s="25">
        <v>30</v>
      </c>
      <c r="E36" s="25" t="s">
        <v>176</v>
      </c>
      <c r="F36" s="24" t="s">
        <v>163</v>
      </c>
      <c r="G36" s="24" t="s">
        <v>177</v>
      </c>
      <c r="H36" s="24" t="s">
        <v>35</v>
      </c>
      <c r="I36" s="24"/>
      <c r="J36" s="24" t="s">
        <v>106</v>
      </c>
      <c r="K36" s="24" t="s">
        <v>178</v>
      </c>
      <c r="L36" s="26">
        <v>13</v>
      </c>
      <c r="M36" s="27">
        <v>2870</v>
      </c>
      <c r="N36" s="28" t="s">
        <v>179</v>
      </c>
      <c r="O36" s="29" t="s">
        <v>180</v>
      </c>
      <c r="P36" s="29" t="s">
        <v>47</v>
      </c>
      <c r="Q36" s="30">
        <v>4</v>
      </c>
      <c r="R36" s="6" t="s">
        <v>41</v>
      </c>
      <c r="S36" s="8">
        <v>1</v>
      </c>
      <c r="T36" s="23">
        <v>0</v>
      </c>
      <c r="U36" s="23">
        <v>0</v>
      </c>
      <c r="V36" s="23">
        <v>0</v>
      </c>
      <c r="W36" s="5">
        <f t="shared" si="0"/>
        <v>1</v>
      </c>
      <c r="X36" s="5">
        <f t="shared" si="1"/>
        <v>3</v>
      </c>
      <c r="Y36" s="13">
        <v>31666000</v>
      </c>
      <c r="Z36" s="20">
        <v>29</v>
      </c>
      <c r="AA36" s="20">
        <v>29</v>
      </c>
      <c r="AB36" s="20">
        <v>30</v>
      </c>
      <c r="AC36" s="51"/>
    </row>
    <row r="37" spans="1:29" s="4" customFormat="1" ht="13.5" hidden="1" customHeight="1" x14ac:dyDescent="0.25">
      <c r="A37" s="25">
        <v>1</v>
      </c>
      <c r="B37" s="24" t="s">
        <v>30</v>
      </c>
      <c r="C37" s="24" t="s">
        <v>175</v>
      </c>
      <c r="D37" s="25">
        <v>31</v>
      </c>
      <c r="E37" s="25" t="s">
        <v>181</v>
      </c>
      <c r="F37" s="24" t="s">
        <v>163</v>
      </c>
      <c r="G37" s="24" t="s">
        <v>177</v>
      </c>
      <c r="H37" s="24" t="s">
        <v>35</v>
      </c>
      <c r="I37" s="24"/>
      <c r="J37" s="24" t="s">
        <v>106</v>
      </c>
      <c r="K37" s="24" t="s">
        <v>178</v>
      </c>
      <c r="L37" s="26">
        <v>13</v>
      </c>
      <c r="M37" s="27">
        <v>2870</v>
      </c>
      <c r="N37" s="28" t="s">
        <v>179</v>
      </c>
      <c r="O37" s="29" t="s">
        <v>182</v>
      </c>
      <c r="P37" s="29" t="s">
        <v>183</v>
      </c>
      <c r="Q37" s="30">
        <v>4</v>
      </c>
      <c r="R37" s="6" t="s">
        <v>41</v>
      </c>
      <c r="S37" s="8">
        <v>1</v>
      </c>
      <c r="T37" s="23">
        <v>0</v>
      </c>
      <c r="U37" s="23">
        <v>0</v>
      </c>
      <c r="V37" s="23">
        <v>0</v>
      </c>
      <c r="W37" s="5">
        <f t="shared" si="0"/>
        <v>1</v>
      </c>
      <c r="X37" s="5">
        <f t="shared" si="1"/>
        <v>3</v>
      </c>
      <c r="Y37" s="13">
        <v>269162000</v>
      </c>
      <c r="Z37" s="20">
        <v>243</v>
      </c>
      <c r="AA37" s="20">
        <v>250</v>
      </c>
      <c r="AB37" s="20">
        <v>257</v>
      </c>
      <c r="AC37" s="51"/>
    </row>
    <row r="38" spans="1:29" s="4" customFormat="1" ht="13.5" hidden="1" customHeight="1" x14ac:dyDescent="0.25">
      <c r="A38" s="25">
        <v>1</v>
      </c>
      <c r="B38" s="24" t="s">
        <v>30</v>
      </c>
      <c r="C38" s="24" t="s">
        <v>175</v>
      </c>
      <c r="D38" s="25">
        <v>32</v>
      </c>
      <c r="E38" s="25" t="s">
        <v>184</v>
      </c>
      <c r="F38" s="24" t="s">
        <v>163</v>
      </c>
      <c r="G38" s="24" t="s">
        <v>177</v>
      </c>
      <c r="H38" s="24" t="s">
        <v>35</v>
      </c>
      <c r="I38" s="24"/>
      <c r="J38" s="24" t="s">
        <v>106</v>
      </c>
      <c r="K38" s="24" t="s">
        <v>178</v>
      </c>
      <c r="L38" s="26">
        <v>13</v>
      </c>
      <c r="M38" s="27">
        <v>2870</v>
      </c>
      <c r="N38" s="28" t="s">
        <v>179</v>
      </c>
      <c r="O38" s="29" t="s">
        <v>185</v>
      </c>
      <c r="P38" s="29" t="s">
        <v>40</v>
      </c>
      <c r="Q38" s="30">
        <v>4</v>
      </c>
      <c r="R38" s="6" t="s">
        <v>41</v>
      </c>
      <c r="S38" s="8">
        <v>1</v>
      </c>
      <c r="T38" s="23">
        <v>0</v>
      </c>
      <c r="U38" s="23">
        <v>0</v>
      </c>
      <c r="V38" s="23">
        <v>0</v>
      </c>
      <c r="W38" s="5">
        <f t="shared" si="0"/>
        <v>1</v>
      </c>
      <c r="X38" s="5">
        <f t="shared" si="1"/>
        <v>3</v>
      </c>
      <c r="Y38" s="13">
        <v>221662000</v>
      </c>
      <c r="Z38" s="20">
        <v>200</v>
      </c>
      <c r="AA38" s="20">
        <v>206</v>
      </c>
      <c r="AB38" s="20">
        <v>212</v>
      </c>
      <c r="AC38" s="51"/>
    </row>
    <row r="39" spans="1:29" s="4" customFormat="1" ht="13.5" hidden="1" customHeight="1" x14ac:dyDescent="0.25">
      <c r="A39" s="25">
        <v>1</v>
      </c>
      <c r="B39" s="24" t="s">
        <v>30</v>
      </c>
      <c r="C39" s="24" t="s">
        <v>186</v>
      </c>
      <c r="D39" s="25">
        <v>33</v>
      </c>
      <c r="E39" s="25" t="s">
        <v>187</v>
      </c>
      <c r="F39" s="24" t="s">
        <v>188</v>
      </c>
      <c r="G39" s="24" t="s">
        <v>189</v>
      </c>
      <c r="H39" s="24" t="s">
        <v>59</v>
      </c>
      <c r="I39" s="24"/>
      <c r="J39" s="24" t="s">
        <v>106</v>
      </c>
      <c r="K39" s="24" t="s">
        <v>190</v>
      </c>
      <c r="L39" s="26">
        <v>14</v>
      </c>
      <c r="M39" s="27">
        <v>2655</v>
      </c>
      <c r="N39" s="28" t="s">
        <v>191</v>
      </c>
      <c r="O39" s="29" t="s">
        <v>192</v>
      </c>
      <c r="P39" s="29" t="s">
        <v>193</v>
      </c>
      <c r="Q39" s="30">
        <v>56</v>
      </c>
      <c r="R39" s="6" t="s">
        <v>41</v>
      </c>
      <c r="S39" s="8">
        <v>14</v>
      </c>
      <c r="T39" s="23">
        <v>0</v>
      </c>
      <c r="U39" s="23">
        <v>0</v>
      </c>
      <c r="V39" s="23">
        <v>0</v>
      </c>
      <c r="W39" s="5">
        <f t="shared" si="0"/>
        <v>14</v>
      </c>
      <c r="X39" s="5">
        <f t="shared" si="1"/>
        <v>42</v>
      </c>
      <c r="Y39" s="13">
        <v>502266000</v>
      </c>
      <c r="Z39" s="20">
        <v>536</v>
      </c>
      <c r="AA39" s="20">
        <v>552</v>
      </c>
      <c r="AB39" s="20">
        <v>568</v>
      </c>
      <c r="AC39" s="51"/>
    </row>
    <row r="40" spans="1:29" s="4" customFormat="1" ht="13.5" hidden="1" customHeight="1" x14ac:dyDescent="0.25">
      <c r="A40" s="25">
        <v>1</v>
      </c>
      <c r="B40" s="24" t="s">
        <v>30</v>
      </c>
      <c r="C40" s="24" t="s">
        <v>186</v>
      </c>
      <c r="D40" s="25">
        <v>38</v>
      </c>
      <c r="E40" s="25" t="s">
        <v>194</v>
      </c>
      <c r="F40" s="24" t="s">
        <v>188</v>
      </c>
      <c r="G40" s="24" t="s">
        <v>195</v>
      </c>
      <c r="H40" s="24" t="s">
        <v>35</v>
      </c>
      <c r="I40" s="24"/>
      <c r="J40" s="24" t="s">
        <v>106</v>
      </c>
      <c r="K40" s="24" t="s">
        <v>190</v>
      </c>
      <c r="L40" s="26">
        <v>14</v>
      </c>
      <c r="M40" s="27">
        <v>2655</v>
      </c>
      <c r="N40" s="28" t="s">
        <v>191</v>
      </c>
      <c r="O40" s="29" t="s">
        <v>196</v>
      </c>
      <c r="P40" s="29" t="s">
        <v>197</v>
      </c>
      <c r="Q40" s="30">
        <v>20</v>
      </c>
      <c r="R40" s="6" t="s">
        <v>41</v>
      </c>
      <c r="S40" s="8">
        <v>6</v>
      </c>
      <c r="T40" s="23">
        <v>0</v>
      </c>
      <c r="U40" s="23">
        <v>0</v>
      </c>
      <c r="V40" s="23">
        <v>0</v>
      </c>
      <c r="W40" s="5">
        <f t="shared" si="0"/>
        <v>6</v>
      </c>
      <c r="X40" s="5">
        <f t="shared" si="1"/>
        <v>14</v>
      </c>
      <c r="Y40" s="13">
        <v>510154000</v>
      </c>
      <c r="Z40" s="20">
        <v>432</v>
      </c>
      <c r="AA40" s="20">
        <v>432</v>
      </c>
      <c r="AB40" s="20">
        <v>432</v>
      </c>
      <c r="AC40" s="51"/>
    </row>
    <row r="41" spans="1:29" s="4" customFormat="1" ht="13.5" hidden="1" customHeight="1" x14ac:dyDescent="0.25">
      <c r="A41" s="25">
        <v>1</v>
      </c>
      <c r="B41" s="24" t="s">
        <v>30</v>
      </c>
      <c r="C41" s="24" t="s">
        <v>186</v>
      </c>
      <c r="D41" s="25">
        <v>39</v>
      </c>
      <c r="E41" s="25" t="s">
        <v>198</v>
      </c>
      <c r="F41" s="24" t="s">
        <v>188</v>
      </c>
      <c r="G41" s="24" t="s">
        <v>195</v>
      </c>
      <c r="H41" s="24" t="s">
        <v>35</v>
      </c>
      <c r="I41" s="24"/>
      <c r="J41" s="24" t="s">
        <v>106</v>
      </c>
      <c r="K41" s="24" t="s">
        <v>190</v>
      </c>
      <c r="L41" s="26">
        <v>14</v>
      </c>
      <c r="M41" s="27">
        <v>2655</v>
      </c>
      <c r="N41" s="28" t="s">
        <v>191</v>
      </c>
      <c r="O41" s="29" t="s">
        <v>199</v>
      </c>
      <c r="P41" s="29" t="s">
        <v>200</v>
      </c>
      <c r="Q41" s="30">
        <v>1500</v>
      </c>
      <c r="R41" s="6" t="s">
        <v>41</v>
      </c>
      <c r="S41" s="8">
        <v>443</v>
      </c>
      <c r="T41" s="23">
        <v>0</v>
      </c>
      <c r="U41" s="23">
        <v>0</v>
      </c>
      <c r="V41" s="23">
        <v>0</v>
      </c>
      <c r="W41" s="5">
        <f t="shared" si="0"/>
        <v>443</v>
      </c>
      <c r="X41" s="5">
        <f t="shared" si="1"/>
        <v>1057</v>
      </c>
      <c r="Y41" s="13">
        <v>752072000</v>
      </c>
      <c r="Z41" s="20">
        <v>679</v>
      </c>
      <c r="AA41" s="20">
        <v>699</v>
      </c>
      <c r="AB41" s="20">
        <v>719</v>
      </c>
      <c r="AC41" s="51"/>
    </row>
    <row r="42" spans="1:29" s="4" customFormat="1" ht="13.5" hidden="1" customHeight="1" x14ac:dyDescent="0.25">
      <c r="A42" s="25">
        <v>1</v>
      </c>
      <c r="B42" s="24" t="s">
        <v>30</v>
      </c>
      <c r="C42" s="24" t="s">
        <v>186</v>
      </c>
      <c r="D42" s="25">
        <v>40</v>
      </c>
      <c r="E42" s="25" t="s">
        <v>201</v>
      </c>
      <c r="F42" s="24" t="s">
        <v>188</v>
      </c>
      <c r="G42" s="24" t="s">
        <v>195</v>
      </c>
      <c r="H42" s="24" t="s">
        <v>35</v>
      </c>
      <c r="I42" s="24"/>
      <c r="J42" s="24" t="s">
        <v>106</v>
      </c>
      <c r="K42" s="24" t="s">
        <v>190</v>
      </c>
      <c r="L42" s="26">
        <v>14</v>
      </c>
      <c r="M42" s="27">
        <v>2655</v>
      </c>
      <c r="N42" s="28" t="s">
        <v>191</v>
      </c>
      <c r="O42" s="29" t="s">
        <v>202</v>
      </c>
      <c r="P42" s="29" t="s">
        <v>203</v>
      </c>
      <c r="Q42" s="30">
        <v>50</v>
      </c>
      <c r="R42" s="6" t="s">
        <v>41</v>
      </c>
      <c r="S42" s="8">
        <v>14</v>
      </c>
      <c r="T42" s="23">
        <v>0</v>
      </c>
      <c r="U42" s="23">
        <v>0</v>
      </c>
      <c r="V42" s="23">
        <v>0</v>
      </c>
      <c r="W42" s="5">
        <f t="shared" si="0"/>
        <v>14</v>
      </c>
      <c r="X42" s="5">
        <f t="shared" si="1"/>
        <v>36</v>
      </c>
      <c r="Y42" s="13">
        <v>204060000</v>
      </c>
      <c r="Z42" s="20">
        <v>187</v>
      </c>
      <c r="AA42" s="20">
        <v>187</v>
      </c>
      <c r="AB42" s="20">
        <v>173</v>
      </c>
      <c r="AC42" s="51"/>
    </row>
    <row r="43" spans="1:29" s="4" customFormat="1" ht="13.5" hidden="1" customHeight="1" x14ac:dyDescent="0.25">
      <c r="A43" s="25">
        <v>1</v>
      </c>
      <c r="B43" s="24" t="s">
        <v>30</v>
      </c>
      <c r="C43" s="24" t="s">
        <v>186</v>
      </c>
      <c r="D43" s="25">
        <v>34</v>
      </c>
      <c r="E43" s="25" t="s">
        <v>204</v>
      </c>
      <c r="F43" s="24" t="s">
        <v>188</v>
      </c>
      <c r="G43" s="24" t="s">
        <v>205</v>
      </c>
      <c r="H43" s="24" t="s">
        <v>35</v>
      </c>
      <c r="I43" s="24"/>
      <c r="J43" s="24" t="s">
        <v>106</v>
      </c>
      <c r="K43" s="24" t="s">
        <v>190</v>
      </c>
      <c r="L43" s="26">
        <v>15</v>
      </c>
      <c r="M43" s="27">
        <v>2367</v>
      </c>
      <c r="N43" s="28" t="s">
        <v>206</v>
      </c>
      <c r="O43" s="29" t="s">
        <v>207</v>
      </c>
      <c r="P43" s="29" t="s">
        <v>208</v>
      </c>
      <c r="Q43" s="30">
        <v>24</v>
      </c>
      <c r="R43" s="6" t="s">
        <v>41</v>
      </c>
      <c r="S43" s="8">
        <v>5</v>
      </c>
      <c r="T43" s="23">
        <v>0</v>
      </c>
      <c r="U43" s="23">
        <v>0</v>
      </c>
      <c r="V43" s="23">
        <v>0</v>
      </c>
      <c r="W43" s="5">
        <f t="shared" si="0"/>
        <v>5</v>
      </c>
      <c r="X43" s="5">
        <f t="shared" si="1"/>
        <v>19</v>
      </c>
      <c r="Y43" s="13">
        <v>158713000</v>
      </c>
      <c r="Z43" s="20">
        <v>235</v>
      </c>
      <c r="AA43" s="20">
        <v>235</v>
      </c>
      <c r="AB43" s="20">
        <v>201</v>
      </c>
      <c r="AC43" s="51"/>
    </row>
    <row r="44" spans="1:29" s="4" customFormat="1" ht="13.5" hidden="1" customHeight="1" x14ac:dyDescent="0.25">
      <c r="A44" s="25">
        <v>1</v>
      </c>
      <c r="B44" s="24" t="s">
        <v>30</v>
      </c>
      <c r="C44" s="24" t="s">
        <v>186</v>
      </c>
      <c r="D44" s="25">
        <v>35</v>
      </c>
      <c r="E44" s="25" t="s">
        <v>209</v>
      </c>
      <c r="F44" s="24" t="s">
        <v>188</v>
      </c>
      <c r="G44" s="24" t="s">
        <v>205</v>
      </c>
      <c r="H44" s="24" t="s">
        <v>35</v>
      </c>
      <c r="I44" s="24"/>
      <c r="J44" s="24" t="s">
        <v>106</v>
      </c>
      <c r="K44" s="24" t="s">
        <v>190</v>
      </c>
      <c r="L44" s="26">
        <v>15</v>
      </c>
      <c r="M44" s="27">
        <v>2367</v>
      </c>
      <c r="N44" s="28" t="s">
        <v>206</v>
      </c>
      <c r="O44" s="29" t="s">
        <v>210</v>
      </c>
      <c r="P44" s="29" t="s">
        <v>211</v>
      </c>
      <c r="Q44" s="30">
        <v>10000</v>
      </c>
      <c r="R44" s="6" t="s">
        <v>41</v>
      </c>
      <c r="S44" s="8">
        <v>2955</v>
      </c>
      <c r="T44" s="23">
        <v>0</v>
      </c>
      <c r="U44" s="23">
        <v>0</v>
      </c>
      <c r="V44" s="23">
        <v>0</v>
      </c>
      <c r="W44" s="5">
        <f t="shared" si="0"/>
        <v>2955</v>
      </c>
      <c r="X44" s="5">
        <f t="shared" si="1"/>
        <v>7045</v>
      </c>
      <c r="Y44" s="13">
        <v>1062819000</v>
      </c>
      <c r="Z44" s="20">
        <v>899</v>
      </c>
      <c r="AA44" s="20">
        <v>899</v>
      </c>
      <c r="AB44" s="20">
        <v>899</v>
      </c>
      <c r="AC44" s="51"/>
    </row>
    <row r="45" spans="1:29" s="4" customFormat="1" ht="13.5" hidden="1" customHeight="1" x14ac:dyDescent="0.25">
      <c r="A45" s="25">
        <v>1</v>
      </c>
      <c r="B45" s="24" t="s">
        <v>30</v>
      </c>
      <c r="C45" s="24" t="s">
        <v>186</v>
      </c>
      <c r="D45" s="25">
        <v>36</v>
      </c>
      <c r="E45" s="25" t="s">
        <v>212</v>
      </c>
      <c r="F45" s="24" t="s">
        <v>188</v>
      </c>
      <c r="G45" s="24" t="s">
        <v>205</v>
      </c>
      <c r="H45" s="24" t="s">
        <v>35</v>
      </c>
      <c r="I45" s="24"/>
      <c r="J45" s="24" t="s">
        <v>106</v>
      </c>
      <c r="K45" s="24" t="s">
        <v>190</v>
      </c>
      <c r="L45" s="26">
        <v>15</v>
      </c>
      <c r="M45" s="27">
        <v>2367</v>
      </c>
      <c r="N45" s="28" t="s">
        <v>206</v>
      </c>
      <c r="O45" s="29" t="s">
        <v>213</v>
      </c>
      <c r="P45" s="29" t="s">
        <v>200</v>
      </c>
      <c r="Q45" s="30">
        <v>700</v>
      </c>
      <c r="R45" s="6" t="s">
        <v>41</v>
      </c>
      <c r="S45" s="8">
        <v>153</v>
      </c>
      <c r="T45" s="23">
        <v>0</v>
      </c>
      <c r="U45" s="23">
        <v>0</v>
      </c>
      <c r="V45" s="23">
        <v>0</v>
      </c>
      <c r="W45" s="5">
        <f t="shared" si="0"/>
        <v>153</v>
      </c>
      <c r="X45" s="5">
        <f t="shared" si="1"/>
        <v>547</v>
      </c>
      <c r="Y45" s="13">
        <v>176853000</v>
      </c>
      <c r="Z45" s="20">
        <v>184</v>
      </c>
      <c r="AA45" s="20">
        <v>242</v>
      </c>
      <c r="AB45" s="20">
        <v>230</v>
      </c>
      <c r="AC45" s="51"/>
    </row>
    <row r="46" spans="1:29" s="4" customFormat="1" ht="13.5" hidden="1" customHeight="1" x14ac:dyDescent="0.25">
      <c r="A46" s="25">
        <v>1</v>
      </c>
      <c r="B46" s="24" t="s">
        <v>30</v>
      </c>
      <c r="C46" s="24" t="s">
        <v>186</v>
      </c>
      <c r="D46" s="25">
        <v>37</v>
      </c>
      <c r="E46" s="25" t="s">
        <v>214</v>
      </c>
      <c r="F46" s="24" t="s">
        <v>188</v>
      </c>
      <c r="G46" s="24" t="s">
        <v>205</v>
      </c>
      <c r="H46" s="24" t="s">
        <v>35</v>
      </c>
      <c r="I46" s="24"/>
      <c r="J46" s="24" t="s">
        <v>106</v>
      </c>
      <c r="K46" s="24" t="s">
        <v>190</v>
      </c>
      <c r="L46" s="26">
        <v>15</v>
      </c>
      <c r="M46" s="27">
        <v>2367</v>
      </c>
      <c r="N46" s="28" t="s">
        <v>206</v>
      </c>
      <c r="O46" s="29" t="s">
        <v>215</v>
      </c>
      <c r="P46" s="29" t="s">
        <v>64</v>
      </c>
      <c r="Q46" s="30">
        <v>700</v>
      </c>
      <c r="R46" s="6" t="s">
        <v>41</v>
      </c>
      <c r="S46" s="8">
        <v>201</v>
      </c>
      <c r="T46" s="23">
        <v>0</v>
      </c>
      <c r="U46" s="23">
        <v>0</v>
      </c>
      <c r="V46" s="23">
        <v>0</v>
      </c>
      <c r="W46" s="5">
        <f t="shared" si="0"/>
        <v>201</v>
      </c>
      <c r="X46" s="5">
        <f t="shared" si="1"/>
        <v>499</v>
      </c>
      <c r="Y46" s="13">
        <v>322125000</v>
      </c>
      <c r="Z46" s="20">
        <v>272</v>
      </c>
      <c r="AA46" s="20">
        <v>272</v>
      </c>
      <c r="AB46" s="20">
        <v>305</v>
      </c>
      <c r="AC46" s="51"/>
    </row>
    <row r="47" spans="1:29" s="4" customFormat="1" ht="13.5" hidden="1" customHeight="1" x14ac:dyDescent="0.25">
      <c r="A47" s="25">
        <v>1</v>
      </c>
      <c r="B47" s="24" t="s">
        <v>30</v>
      </c>
      <c r="C47" s="24" t="s">
        <v>216</v>
      </c>
      <c r="D47" s="25">
        <v>43</v>
      </c>
      <c r="E47" s="25" t="s">
        <v>217</v>
      </c>
      <c r="F47" s="24" t="s">
        <v>163</v>
      </c>
      <c r="G47" s="24" t="s">
        <v>218</v>
      </c>
      <c r="H47" s="24" t="s">
        <v>35</v>
      </c>
      <c r="I47" s="24"/>
      <c r="J47" s="24" t="s">
        <v>106</v>
      </c>
      <c r="K47" s="24" t="s">
        <v>219</v>
      </c>
      <c r="L47" s="26">
        <v>16</v>
      </c>
      <c r="M47" s="27">
        <v>2628</v>
      </c>
      <c r="N47" s="28" t="s">
        <v>220</v>
      </c>
      <c r="O47" s="29" t="s">
        <v>221</v>
      </c>
      <c r="P47" s="29" t="s">
        <v>84</v>
      </c>
      <c r="Q47" s="30">
        <v>2000</v>
      </c>
      <c r="R47" s="6" t="s">
        <v>41</v>
      </c>
      <c r="S47" s="8">
        <v>591</v>
      </c>
      <c r="T47" s="23">
        <v>0</v>
      </c>
      <c r="U47" s="23">
        <v>0</v>
      </c>
      <c r="V47" s="23">
        <v>0</v>
      </c>
      <c r="W47" s="5">
        <f t="shared" si="0"/>
        <v>591</v>
      </c>
      <c r="X47" s="5">
        <f t="shared" si="1"/>
        <v>1409</v>
      </c>
      <c r="Y47" s="13">
        <v>47498000</v>
      </c>
      <c r="Z47" s="20">
        <v>43</v>
      </c>
      <c r="AA47" s="20">
        <v>44</v>
      </c>
      <c r="AB47" s="20">
        <v>45</v>
      </c>
      <c r="AC47" s="51"/>
    </row>
    <row r="48" spans="1:29" s="4" customFormat="1" ht="13.5" hidden="1" customHeight="1" x14ac:dyDescent="0.25">
      <c r="A48" s="25">
        <v>1</v>
      </c>
      <c r="B48" s="24" t="s">
        <v>30</v>
      </c>
      <c r="C48" s="24" t="s">
        <v>216</v>
      </c>
      <c r="D48" s="25">
        <v>44</v>
      </c>
      <c r="E48" s="25" t="s">
        <v>222</v>
      </c>
      <c r="F48" s="24" t="s">
        <v>163</v>
      </c>
      <c r="G48" s="24" t="s">
        <v>218</v>
      </c>
      <c r="H48" s="24" t="s">
        <v>35</v>
      </c>
      <c r="I48" s="24"/>
      <c r="J48" s="24" t="s">
        <v>106</v>
      </c>
      <c r="K48" s="24" t="s">
        <v>219</v>
      </c>
      <c r="L48" s="26">
        <v>16</v>
      </c>
      <c r="M48" s="27">
        <v>2628</v>
      </c>
      <c r="N48" s="28" t="s">
        <v>220</v>
      </c>
      <c r="O48" s="29" t="s">
        <v>223</v>
      </c>
      <c r="P48" s="29" t="s">
        <v>224</v>
      </c>
      <c r="Q48" s="30">
        <v>6500</v>
      </c>
      <c r="R48" s="6" t="s">
        <v>41</v>
      </c>
      <c r="S48" s="8">
        <v>1182</v>
      </c>
      <c r="T48" s="23">
        <v>0</v>
      </c>
      <c r="U48" s="23">
        <v>0</v>
      </c>
      <c r="V48" s="23">
        <v>0</v>
      </c>
      <c r="W48" s="5">
        <f t="shared" si="0"/>
        <v>1182</v>
      </c>
      <c r="X48" s="5">
        <f t="shared" si="1"/>
        <v>5318</v>
      </c>
      <c r="Y48" s="13">
        <v>458473000</v>
      </c>
      <c r="Z48" s="20">
        <v>582</v>
      </c>
      <c r="AA48" s="20">
        <v>776</v>
      </c>
      <c r="AB48" s="20">
        <v>776</v>
      </c>
      <c r="AC48" s="51"/>
    </row>
    <row r="49" spans="1:29" s="4" customFormat="1" ht="13.5" hidden="1" customHeight="1" x14ac:dyDescent="0.25">
      <c r="A49" s="25">
        <v>1</v>
      </c>
      <c r="B49" s="24" t="s">
        <v>30</v>
      </c>
      <c r="C49" s="24" t="s">
        <v>216</v>
      </c>
      <c r="D49" s="25">
        <v>45</v>
      </c>
      <c r="E49" s="25" t="s">
        <v>225</v>
      </c>
      <c r="F49" s="24" t="s">
        <v>163</v>
      </c>
      <c r="G49" s="24" t="s">
        <v>218</v>
      </c>
      <c r="H49" s="24" t="s">
        <v>35</v>
      </c>
      <c r="I49" s="24"/>
      <c r="J49" s="24" t="s">
        <v>106</v>
      </c>
      <c r="K49" s="24" t="s">
        <v>219</v>
      </c>
      <c r="L49" s="26">
        <v>16</v>
      </c>
      <c r="M49" s="27">
        <v>2628</v>
      </c>
      <c r="N49" s="28" t="s">
        <v>220</v>
      </c>
      <c r="O49" s="29" t="s">
        <v>226</v>
      </c>
      <c r="P49" s="29" t="s">
        <v>227</v>
      </c>
      <c r="Q49" s="30">
        <v>5000</v>
      </c>
      <c r="R49" s="6" t="s">
        <v>41</v>
      </c>
      <c r="S49" s="8">
        <v>1182</v>
      </c>
      <c r="T49" s="23">
        <v>0</v>
      </c>
      <c r="U49" s="23">
        <v>0</v>
      </c>
      <c r="V49" s="23">
        <v>0</v>
      </c>
      <c r="W49" s="5">
        <f t="shared" si="0"/>
        <v>1182</v>
      </c>
      <c r="X49" s="5">
        <f t="shared" si="1"/>
        <v>3818</v>
      </c>
      <c r="Y49" s="13">
        <v>473421000</v>
      </c>
      <c r="Z49" s="20">
        <v>601</v>
      </c>
      <c r="AA49" s="20">
        <v>601</v>
      </c>
      <c r="AB49" s="20">
        <v>400</v>
      </c>
      <c r="AC49" s="51"/>
    </row>
    <row r="50" spans="1:29" s="4" customFormat="1" ht="13.5" hidden="1" customHeight="1" x14ac:dyDescent="0.25">
      <c r="A50" s="25">
        <v>1</v>
      </c>
      <c r="B50" s="24" t="s">
        <v>30</v>
      </c>
      <c r="C50" s="24" t="s">
        <v>228</v>
      </c>
      <c r="D50" s="25">
        <v>50</v>
      </c>
      <c r="E50" s="25" t="s">
        <v>229</v>
      </c>
      <c r="F50" s="24" t="s">
        <v>230</v>
      </c>
      <c r="G50" s="24" t="s">
        <v>231</v>
      </c>
      <c r="H50" s="24" t="s">
        <v>59</v>
      </c>
      <c r="I50" s="24" t="s">
        <v>232</v>
      </c>
      <c r="J50" s="24" t="s">
        <v>233</v>
      </c>
      <c r="K50" s="24" t="s">
        <v>234</v>
      </c>
      <c r="L50" s="26">
        <v>17</v>
      </c>
      <c r="M50" s="27">
        <v>2445</v>
      </c>
      <c r="N50" s="28" t="s">
        <v>235</v>
      </c>
      <c r="O50" s="29" t="s">
        <v>236</v>
      </c>
      <c r="P50" s="29" t="s">
        <v>64</v>
      </c>
      <c r="Q50" s="30">
        <v>12</v>
      </c>
      <c r="R50" s="6" t="s">
        <v>41</v>
      </c>
      <c r="S50" s="8">
        <v>4</v>
      </c>
      <c r="T50" s="23">
        <v>0</v>
      </c>
      <c r="U50" s="23">
        <v>0</v>
      </c>
      <c r="V50" s="23">
        <v>0</v>
      </c>
      <c r="W50" s="5">
        <f t="shared" si="0"/>
        <v>4</v>
      </c>
      <c r="X50" s="5">
        <f t="shared" si="1"/>
        <v>8</v>
      </c>
      <c r="Y50" s="13">
        <v>619548000</v>
      </c>
      <c r="Z50" s="20">
        <v>465</v>
      </c>
      <c r="AA50" s="20">
        <v>478</v>
      </c>
      <c r="AB50" s="20">
        <v>492</v>
      </c>
      <c r="AC50" s="51"/>
    </row>
    <row r="51" spans="1:29" s="4" customFormat="1" ht="13.5" hidden="1" customHeight="1" x14ac:dyDescent="0.25">
      <c r="A51" s="25">
        <v>1</v>
      </c>
      <c r="B51" s="24" t="s">
        <v>30</v>
      </c>
      <c r="C51" s="24" t="s">
        <v>228</v>
      </c>
      <c r="D51" s="25">
        <v>51</v>
      </c>
      <c r="E51" s="25" t="s">
        <v>237</v>
      </c>
      <c r="F51" s="24" t="s">
        <v>230</v>
      </c>
      <c r="G51" s="24" t="s">
        <v>238</v>
      </c>
      <c r="H51" s="24" t="s">
        <v>59</v>
      </c>
      <c r="I51" s="24" t="s">
        <v>232</v>
      </c>
      <c r="J51" s="24" t="s">
        <v>233</v>
      </c>
      <c r="K51" s="24" t="s">
        <v>234</v>
      </c>
      <c r="L51" s="26">
        <v>17</v>
      </c>
      <c r="M51" s="27">
        <v>2445</v>
      </c>
      <c r="N51" s="28" t="s">
        <v>235</v>
      </c>
      <c r="O51" s="29" t="s">
        <v>239</v>
      </c>
      <c r="P51" s="29" t="s">
        <v>240</v>
      </c>
      <c r="Q51" s="30">
        <v>250</v>
      </c>
      <c r="R51" s="6" t="s">
        <v>41</v>
      </c>
      <c r="S51" s="8">
        <v>78</v>
      </c>
      <c r="T51" s="23">
        <v>0</v>
      </c>
      <c r="U51" s="23">
        <v>0</v>
      </c>
      <c r="V51" s="23">
        <v>0</v>
      </c>
      <c r="W51" s="5">
        <f t="shared" si="0"/>
        <v>78</v>
      </c>
      <c r="X51" s="5">
        <f t="shared" si="1"/>
        <v>172</v>
      </c>
      <c r="Y51" s="13">
        <v>699911000</v>
      </c>
      <c r="Z51" s="20">
        <v>550</v>
      </c>
      <c r="AA51" s="20">
        <v>566</v>
      </c>
      <c r="AB51" s="20">
        <v>583</v>
      </c>
      <c r="AC51" s="51"/>
    </row>
    <row r="52" spans="1:29" s="4" customFormat="1" ht="13.5" hidden="1" customHeight="1" x14ac:dyDescent="0.25">
      <c r="A52" s="25">
        <v>1</v>
      </c>
      <c r="B52" s="24" t="s">
        <v>30</v>
      </c>
      <c r="C52" s="24" t="s">
        <v>228</v>
      </c>
      <c r="D52" s="25">
        <v>52</v>
      </c>
      <c r="E52" s="25" t="s">
        <v>241</v>
      </c>
      <c r="F52" s="24" t="s">
        <v>230</v>
      </c>
      <c r="G52" s="24" t="s">
        <v>238</v>
      </c>
      <c r="H52" s="24" t="s">
        <v>59</v>
      </c>
      <c r="I52" s="24" t="s">
        <v>232</v>
      </c>
      <c r="J52" s="24" t="s">
        <v>233</v>
      </c>
      <c r="K52" s="24" t="s">
        <v>234</v>
      </c>
      <c r="L52" s="26">
        <v>17</v>
      </c>
      <c r="M52" s="27">
        <v>2445</v>
      </c>
      <c r="N52" s="28" t="s">
        <v>235</v>
      </c>
      <c r="O52" s="29" t="s">
        <v>242</v>
      </c>
      <c r="P52" s="29" t="s">
        <v>243</v>
      </c>
      <c r="Q52" s="30">
        <v>250</v>
      </c>
      <c r="R52" s="6" t="s">
        <v>41</v>
      </c>
      <c r="S52" s="8">
        <v>65</v>
      </c>
      <c r="T52" s="23">
        <v>0</v>
      </c>
      <c r="U52" s="23">
        <v>0</v>
      </c>
      <c r="V52" s="23">
        <v>0</v>
      </c>
      <c r="W52" s="5">
        <f t="shared" si="0"/>
        <v>65</v>
      </c>
      <c r="X52" s="5">
        <f t="shared" si="1"/>
        <v>185</v>
      </c>
      <c r="Y52" s="13">
        <v>5765217000</v>
      </c>
      <c r="Z52" s="20">
        <v>5432</v>
      </c>
      <c r="AA52" s="20">
        <v>5590</v>
      </c>
      <c r="AB52" s="20">
        <v>5753</v>
      </c>
      <c r="AC52" s="51"/>
    </row>
    <row r="53" spans="1:29" s="4" customFormat="1" ht="13.5" hidden="1" customHeight="1" x14ac:dyDescent="0.25">
      <c r="A53" s="25">
        <v>1</v>
      </c>
      <c r="B53" s="24" t="s">
        <v>30</v>
      </c>
      <c r="C53" s="24" t="s">
        <v>244</v>
      </c>
      <c r="D53" s="25">
        <v>54</v>
      </c>
      <c r="E53" s="25" t="s">
        <v>245</v>
      </c>
      <c r="F53" s="24" t="s">
        <v>246</v>
      </c>
      <c r="G53" s="24" t="s">
        <v>247</v>
      </c>
      <c r="H53" s="24" t="s">
        <v>35</v>
      </c>
      <c r="I53" s="24"/>
      <c r="J53" s="24" t="s">
        <v>233</v>
      </c>
      <c r="K53" s="24" t="s">
        <v>248</v>
      </c>
      <c r="L53" s="26">
        <v>18</v>
      </c>
      <c r="M53" s="27">
        <v>2591</v>
      </c>
      <c r="N53" s="28" t="s">
        <v>249</v>
      </c>
      <c r="O53" s="29" t="s">
        <v>250</v>
      </c>
      <c r="P53" s="29" t="s">
        <v>40</v>
      </c>
      <c r="Q53" s="30">
        <v>8</v>
      </c>
      <c r="R53" s="6" t="s">
        <v>41</v>
      </c>
      <c r="S53" s="8">
        <v>2</v>
      </c>
      <c r="T53" s="23">
        <v>0</v>
      </c>
      <c r="U53" s="23">
        <v>0</v>
      </c>
      <c r="V53" s="23">
        <v>0</v>
      </c>
      <c r="W53" s="5">
        <f t="shared" si="0"/>
        <v>2</v>
      </c>
      <c r="X53" s="5">
        <f t="shared" si="1"/>
        <v>6</v>
      </c>
      <c r="Y53" s="13">
        <v>1155820000</v>
      </c>
      <c r="Z53" s="20">
        <v>1044</v>
      </c>
      <c r="AA53" s="20">
        <v>1074</v>
      </c>
      <c r="AB53" s="20">
        <v>1105</v>
      </c>
      <c r="AC53" s="51"/>
    </row>
    <row r="54" spans="1:29" s="4" customFormat="1" ht="13.5" hidden="1" customHeight="1" x14ac:dyDescent="0.25">
      <c r="A54" s="25">
        <v>1</v>
      </c>
      <c r="B54" s="24" t="s">
        <v>30</v>
      </c>
      <c r="C54" s="24" t="s">
        <v>244</v>
      </c>
      <c r="D54" s="25">
        <v>55</v>
      </c>
      <c r="E54" s="25" t="s">
        <v>251</v>
      </c>
      <c r="F54" s="24" t="s">
        <v>252</v>
      </c>
      <c r="G54" s="24" t="s">
        <v>253</v>
      </c>
      <c r="H54" s="24" t="s">
        <v>35</v>
      </c>
      <c r="I54" s="24"/>
      <c r="J54" s="24" t="s">
        <v>233</v>
      </c>
      <c r="K54" s="24" t="s">
        <v>248</v>
      </c>
      <c r="L54" s="26">
        <v>18</v>
      </c>
      <c r="M54" s="27">
        <v>2591</v>
      </c>
      <c r="N54" s="28" t="s">
        <v>249</v>
      </c>
      <c r="O54" s="29" t="s">
        <v>254</v>
      </c>
      <c r="P54" s="29" t="s">
        <v>255</v>
      </c>
      <c r="Q54" s="30">
        <v>341</v>
      </c>
      <c r="R54" s="6" t="s">
        <v>41</v>
      </c>
      <c r="S54" s="8">
        <v>93</v>
      </c>
      <c r="T54" s="23">
        <v>0</v>
      </c>
      <c r="U54" s="23">
        <v>0</v>
      </c>
      <c r="V54" s="23">
        <v>0</v>
      </c>
      <c r="W54" s="5">
        <f t="shared" si="0"/>
        <v>93</v>
      </c>
      <c r="X54" s="5">
        <f t="shared" si="1"/>
        <v>248</v>
      </c>
      <c r="Y54" s="13">
        <v>926239000</v>
      </c>
      <c r="Z54" s="20">
        <v>836</v>
      </c>
      <c r="AA54" s="20">
        <v>861</v>
      </c>
      <c r="AB54" s="20">
        <v>886</v>
      </c>
      <c r="AC54" s="51"/>
    </row>
    <row r="55" spans="1:29" s="4" customFormat="1" ht="13.5" hidden="1" customHeight="1" x14ac:dyDescent="0.25">
      <c r="A55" s="25">
        <v>1</v>
      </c>
      <c r="B55" s="24" t="s">
        <v>30</v>
      </c>
      <c r="C55" s="24" t="s">
        <v>186</v>
      </c>
      <c r="D55" s="25">
        <v>56</v>
      </c>
      <c r="E55" s="25" t="s">
        <v>256</v>
      </c>
      <c r="F55" s="24" t="s">
        <v>188</v>
      </c>
      <c r="G55" s="24" t="s">
        <v>257</v>
      </c>
      <c r="H55" s="24" t="s">
        <v>35</v>
      </c>
      <c r="I55" s="24"/>
      <c r="J55" s="24" t="s">
        <v>233</v>
      </c>
      <c r="K55" s="24" t="s">
        <v>258</v>
      </c>
      <c r="L55" s="26">
        <v>19</v>
      </c>
      <c r="M55" s="27">
        <v>2624</v>
      </c>
      <c r="N55" s="28" t="s">
        <v>259</v>
      </c>
      <c r="O55" s="29" t="s">
        <v>260</v>
      </c>
      <c r="P55" s="29" t="s">
        <v>261</v>
      </c>
      <c r="Q55" s="30">
        <v>65</v>
      </c>
      <c r="R55" s="6" t="s">
        <v>41</v>
      </c>
      <c r="S55" s="8">
        <v>20</v>
      </c>
      <c r="T55" s="23">
        <v>0</v>
      </c>
      <c r="U55" s="23">
        <v>0</v>
      </c>
      <c r="V55" s="23">
        <v>0</v>
      </c>
      <c r="W55" s="5">
        <f t="shared" si="0"/>
        <v>20</v>
      </c>
      <c r="X55" s="5">
        <f t="shared" si="1"/>
        <v>45</v>
      </c>
      <c r="Y55" s="13">
        <v>775822000</v>
      </c>
      <c r="Z55" s="20">
        <v>700</v>
      </c>
      <c r="AA55" s="20">
        <v>721</v>
      </c>
      <c r="AB55" s="20">
        <v>742</v>
      </c>
      <c r="AC55" s="51"/>
    </row>
    <row r="56" spans="1:29" s="4" customFormat="1" ht="13.5" hidden="1" customHeight="1" x14ac:dyDescent="0.25">
      <c r="A56" s="25">
        <v>1</v>
      </c>
      <c r="B56" s="24" t="s">
        <v>30</v>
      </c>
      <c r="C56" s="24" t="s">
        <v>244</v>
      </c>
      <c r="D56" s="25">
        <v>57</v>
      </c>
      <c r="E56" s="25" t="s">
        <v>262</v>
      </c>
      <c r="F56" s="24" t="s">
        <v>252</v>
      </c>
      <c r="G56" s="24" t="s">
        <v>263</v>
      </c>
      <c r="H56" s="24" t="s">
        <v>35</v>
      </c>
      <c r="I56" s="24"/>
      <c r="J56" s="24" t="s">
        <v>233</v>
      </c>
      <c r="K56" s="24" t="s">
        <v>258</v>
      </c>
      <c r="L56" s="26">
        <v>20</v>
      </c>
      <c r="M56" s="27">
        <v>2604</v>
      </c>
      <c r="N56" s="28" t="s">
        <v>264</v>
      </c>
      <c r="O56" s="29" t="s">
        <v>265</v>
      </c>
      <c r="P56" s="29" t="s">
        <v>266</v>
      </c>
      <c r="Q56" s="30">
        <v>60</v>
      </c>
      <c r="R56" s="6" t="s">
        <v>41</v>
      </c>
      <c r="S56" s="8">
        <v>14</v>
      </c>
      <c r="T56" s="23">
        <v>0</v>
      </c>
      <c r="U56" s="23">
        <v>0</v>
      </c>
      <c r="V56" s="23">
        <v>0</v>
      </c>
      <c r="W56" s="5">
        <f t="shared" si="0"/>
        <v>14</v>
      </c>
      <c r="X56" s="5">
        <f t="shared" si="1"/>
        <v>46</v>
      </c>
      <c r="Y56" s="13">
        <v>455737000</v>
      </c>
      <c r="Z56" s="20">
        <v>482</v>
      </c>
      <c r="AA56" s="20">
        <v>643</v>
      </c>
      <c r="AB56" s="20">
        <v>418</v>
      </c>
      <c r="AC56" s="51"/>
    </row>
    <row r="57" spans="1:29" s="4" customFormat="1" ht="13.5" hidden="1" customHeight="1" x14ac:dyDescent="0.25">
      <c r="A57" s="25">
        <v>1</v>
      </c>
      <c r="B57" s="24" t="s">
        <v>30</v>
      </c>
      <c r="C57" s="24" t="s">
        <v>244</v>
      </c>
      <c r="D57" s="25">
        <v>58</v>
      </c>
      <c r="E57" s="25" t="s">
        <v>267</v>
      </c>
      <c r="F57" s="24" t="s">
        <v>252</v>
      </c>
      <c r="G57" s="24" t="s">
        <v>268</v>
      </c>
      <c r="H57" s="24" t="s">
        <v>35</v>
      </c>
      <c r="I57" s="24"/>
      <c r="J57" s="24" t="s">
        <v>233</v>
      </c>
      <c r="K57" s="24" t="s">
        <v>258</v>
      </c>
      <c r="L57" s="26">
        <v>20</v>
      </c>
      <c r="M57" s="27">
        <v>2604</v>
      </c>
      <c r="N57" s="28" t="s">
        <v>264</v>
      </c>
      <c r="O57" s="29" t="s">
        <v>269</v>
      </c>
      <c r="P57" s="29" t="s">
        <v>270</v>
      </c>
      <c r="Q57" s="30">
        <v>270</v>
      </c>
      <c r="R57" s="6" t="s">
        <v>41</v>
      </c>
      <c r="S57" s="8">
        <v>74</v>
      </c>
      <c r="T57" s="23">
        <v>0</v>
      </c>
      <c r="U57" s="23">
        <v>0</v>
      </c>
      <c r="V57" s="23">
        <v>0</v>
      </c>
      <c r="W57" s="5">
        <f t="shared" si="0"/>
        <v>74</v>
      </c>
      <c r="X57" s="5">
        <f t="shared" si="1"/>
        <v>196</v>
      </c>
      <c r="Y57" s="13">
        <v>775822000</v>
      </c>
      <c r="Z57" s="20">
        <v>700</v>
      </c>
      <c r="AA57" s="20">
        <v>721</v>
      </c>
      <c r="AB57" s="20">
        <v>742</v>
      </c>
      <c r="AC57" s="51"/>
    </row>
    <row r="58" spans="1:29" s="4" customFormat="1" ht="13.5" hidden="1" customHeight="1" x14ac:dyDescent="0.25">
      <c r="A58" s="25">
        <v>1</v>
      </c>
      <c r="B58" s="24" t="s">
        <v>30</v>
      </c>
      <c r="C58" s="24" t="s">
        <v>186</v>
      </c>
      <c r="D58" s="25">
        <v>61</v>
      </c>
      <c r="E58" s="25" t="s">
        <v>271</v>
      </c>
      <c r="F58" s="24" t="s">
        <v>272</v>
      </c>
      <c r="G58" s="24" t="s">
        <v>273</v>
      </c>
      <c r="H58" s="24" t="s">
        <v>35</v>
      </c>
      <c r="I58" s="24"/>
      <c r="J58" s="24" t="s">
        <v>274</v>
      </c>
      <c r="K58" s="24" t="s">
        <v>275</v>
      </c>
      <c r="L58" s="26">
        <v>22</v>
      </c>
      <c r="M58" s="27">
        <v>2580</v>
      </c>
      <c r="N58" s="28" t="s">
        <v>276</v>
      </c>
      <c r="O58" s="29" t="s">
        <v>277</v>
      </c>
      <c r="P58" s="29" t="s">
        <v>67</v>
      </c>
      <c r="Q58" s="30">
        <v>20</v>
      </c>
      <c r="R58" s="6" t="s">
        <v>41</v>
      </c>
      <c r="S58" s="8">
        <v>4</v>
      </c>
      <c r="T58" s="23">
        <v>0</v>
      </c>
      <c r="U58" s="23">
        <v>0</v>
      </c>
      <c r="V58" s="23">
        <v>0</v>
      </c>
      <c r="W58" s="5">
        <f t="shared" si="0"/>
        <v>4</v>
      </c>
      <c r="X58" s="5">
        <f t="shared" si="1"/>
        <v>16</v>
      </c>
      <c r="Y58" s="13">
        <v>1720919000</v>
      </c>
      <c r="Z58" s="20">
        <v>2184</v>
      </c>
      <c r="AA58" s="20">
        <v>2184</v>
      </c>
      <c r="AB58" s="20">
        <v>1456</v>
      </c>
      <c r="AC58" s="51"/>
    </row>
    <row r="59" spans="1:29" s="4" customFormat="1" ht="13.5" hidden="1" customHeight="1" x14ac:dyDescent="0.25">
      <c r="A59" s="25">
        <v>1</v>
      </c>
      <c r="B59" s="24" t="s">
        <v>30</v>
      </c>
      <c r="C59" s="24" t="s">
        <v>278</v>
      </c>
      <c r="D59" s="25">
        <v>67</v>
      </c>
      <c r="E59" s="25" t="s">
        <v>279</v>
      </c>
      <c r="F59" s="24" t="s">
        <v>280</v>
      </c>
      <c r="G59" s="24" t="s">
        <v>281</v>
      </c>
      <c r="H59" s="24" t="s">
        <v>35</v>
      </c>
      <c r="I59" s="24"/>
      <c r="J59" s="24" t="s">
        <v>274</v>
      </c>
      <c r="K59" s="24" t="s">
        <v>282</v>
      </c>
      <c r="L59" s="26">
        <v>23</v>
      </c>
      <c r="M59" s="27">
        <v>2652</v>
      </c>
      <c r="N59" s="28" t="s">
        <v>283</v>
      </c>
      <c r="O59" s="29" t="s">
        <v>284</v>
      </c>
      <c r="P59" s="29" t="s">
        <v>285</v>
      </c>
      <c r="Q59" s="30">
        <v>2</v>
      </c>
      <c r="R59" s="6" t="s">
        <v>41</v>
      </c>
      <c r="S59" s="8">
        <v>0</v>
      </c>
      <c r="T59" s="23">
        <v>0</v>
      </c>
      <c r="U59" s="23">
        <v>0</v>
      </c>
      <c r="V59" s="23">
        <v>0</v>
      </c>
      <c r="W59" s="5">
        <f t="shared" si="0"/>
        <v>0</v>
      </c>
      <c r="X59" s="5">
        <f t="shared" si="1"/>
        <v>2</v>
      </c>
      <c r="Y59" s="13">
        <v>0</v>
      </c>
      <c r="Z59" s="20">
        <v>171</v>
      </c>
      <c r="AA59" s="20">
        <v>0</v>
      </c>
      <c r="AB59" s="20">
        <v>186</v>
      </c>
      <c r="AC59" s="51"/>
    </row>
    <row r="60" spans="1:29" s="4" customFormat="1" ht="13.5" hidden="1" customHeight="1" x14ac:dyDescent="0.25">
      <c r="A60" s="25">
        <v>1</v>
      </c>
      <c r="B60" s="24" t="s">
        <v>30</v>
      </c>
      <c r="C60" s="24" t="s">
        <v>278</v>
      </c>
      <c r="D60" s="25">
        <v>68</v>
      </c>
      <c r="E60" s="25" t="s">
        <v>286</v>
      </c>
      <c r="F60" s="24" t="s">
        <v>280</v>
      </c>
      <c r="G60" s="24" t="s">
        <v>281</v>
      </c>
      <c r="H60" s="24" t="s">
        <v>35</v>
      </c>
      <c r="I60" s="24"/>
      <c r="J60" s="24" t="s">
        <v>274</v>
      </c>
      <c r="K60" s="24" t="s">
        <v>282</v>
      </c>
      <c r="L60" s="26">
        <v>23</v>
      </c>
      <c r="M60" s="27">
        <v>2652</v>
      </c>
      <c r="N60" s="28" t="s">
        <v>283</v>
      </c>
      <c r="O60" s="29" t="s">
        <v>287</v>
      </c>
      <c r="P60" s="29" t="s">
        <v>288</v>
      </c>
      <c r="Q60" s="30">
        <v>40</v>
      </c>
      <c r="R60" s="6" t="s">
        <v>41</v>
      </c>
      <c r="S60" s="8">
        <v>12</v>
      </c>
      <c r="T60" s="23">
        <v>0</v>
      </c>
      <c r="U60" s="23">
        <v>0</v>
      </c>
      <c r="V60" s="23">
        <v>0</v>
      </c>
      <c r="W60" s="5">
        <f t="shared" si="0"/>
        <v>12</v>
      </c>
      <c r="X60" s="5">
        <f t="shared" si="1"/>
        <v>28</v>
      </c>
      <c r="Y60" s="13">
        <v>87575000</v>
      </c>
      <c r="Z60" s="20">
        <v>74</v>
      </c>
      <c r="AA60" s="20">
        <v>74</v>
      </c>
      <c r="AB60" s="20">
        <v>74</v>
      </c>
      <c r="AC60" s="51"/>
    </row>
    <row r="61" spans="1:29" s="4" customFormat="1" ht="13.5" hidden="1" customHeight="1" x14ac:dyDescent="0.25">
      <c r="A61" s="25">
        <v>1</v>
      </c>
      <c r="B61" s="24" t="s">
        <v>30</v>
      </c>
      <c r="C61" s="24" t="s">
        <v>278</v>
      </c>
      <c r="D61" s="25">
        <v>70</v>
      </c>
      <c r="E61" s="25" t="s">
        <v>289</v>
      </c>
      <c r="F61" s="24" t="s">
        <v>280</v>
      </c>
      <c r="G61" s="24" t="s">
        <v>281</v>
      </c>
      <c r="H61" s="24" t="s">
        <v>35</v>
      </c>
      <c r="I61" s="24"/>
      <c r="J61" s="24" t="s">
        <v>274</v>
      </c>
      <c r="K61" s="24" t="s">
        <v>282</v>
      </c>
      <c r="L61" s="26">
        <v>23</v>
      </c>
      <c r="M61" s="27">
        <v>2652</v>
      </c>
      <c r="N61" s="28" t="s">
        <v>283</v>
      </c>
      <c r="O61" s="29" t="s">
        <v>290</v>
      </c>
      <c r="P61" s="29" t="s">
        <v>291</v>
      </c>
      <c r="Q61" s="30">
        <v>14000</v>
      </c>
      <c r="R61" s="6" t="s">
        <v>41</v>
      </c>
      <c r="S61" s="8">
        <v>3546</v>
      </c>
      <c r="T61" s="23">
        <v>0</v>
      </c>
      <c r="U61" s="23">
        <v>0</v>
      </c>
      <c r="V61" s="23">
        <v>0</v>
      </c>
      <c r="W61" s="5">
        <f t="shared" si="0"/>
        <v>3546</v>
      </c>
      <c r="X61" s="5">
        <f t="shared" si="1"/>
        <v>10454</v>
      </c>
      <c r="Y61" s="13">
        <v>303821000</v>
      </c>
      <c r="Z61" s="20">
        <v>343</v>
      </c>
      <c r="AA61" s="20">
        <v>343</v>
      </c>
      <c r="AB61" s="20">
        <v>257</v>
      </c>
      <c r="AC61" s="51"/>
    </row>
    <row r="62" spans="1:29" s="4" customFormat="1" ht="13.5" hidden="1" customHeight="1" x14ac:dyDescent="0.25">
      <c r="A62" s="25">
        <v>1</v>
      </c>
      <c r="B62" s="24" t="s">
        <v>30</v>
      </c>
      <c r="C62" s="24" t="s">
        <v>278</v>
      </c>
      <c r="D62" s="25">
        <v>71</v>
      </c>
      <c r="E62" s="25" t="s">
        <v>292</v>
      </c>
      <c r="F62" s="24" t="s">
        <v>280</v>
      </c>
      <c r="G62" s="24" t="s">
        <v>281</v>
      </c>
      <c r="H62" s="24" t="s">
        <v>35</v>
      </c>
      <c r="I62" s="24"/>
      <c r="J62" s="24" t="s">
        <v>274</v>
      </c>
      <c r="K62" s="24" t="s">
        <v>282</v>
      </c>
      <c r="L62" s="26">
        <v>23</v>
      </c>
      <c r="M62" s="27">
        <v>2652</v>
      </c>
      <c r="N62" s="28" t="s">
        <v>283</v>
      </c>
      <c r="O62" s="29" t="s">
        <v>293</v>
      </c>
      <c r="P62" s="29" t="s">
        <v>294</v>
      </c>
      <c r="Q62" s="30">
        <v>9400</v>
      </c>
      <c r="R62" s="6" t="s">
        <v>41</v>
      </c>
      <c r="S62" s="8">
        <v>2364</v>
      </c>
      <c r="T62" s="23">
        <v>0</v>
      </c>
      <c r="U62" s="23">
        <v>0</v>
      </c>
      <c r="V62" s="23">
        <v>0</v>
      </c>
      <c r="W62" s="5">
        <f t="shared" si="0"/>
        <v>2364</v>
      </c>
      <c r="X62" s="5">
        <f t="shared" si="1"/>
        <v>7036</v>
      </c>
      <c r="Y62" s="13">
        <v>224292000</v>
      </c>
      <c r="Z62" s="20">
        <v>237</v>
      </c>
      <c r="AA62" s="20">
        <v>237</v>
      </c>
      <c r="AB62" s="20">
        <v>228</v>
      </c>
      <c r="AC62" s="51"/>
    </row>
    <row r="63" spans="1:29" s="4" customFormat="1" ht="13.5" hidden="1" customHeight="1" x14ac:dyDescent="0.25">
      <c r="A63" s="25">
        <v>1</v>
      </c>
      <c r="B63" s="24" t="s">
        <v>30</v>
      </c>
      <c r="C63" s="24" t="s">
        <v>278</v>
      </c>
      <c r="D63" s="25">
        <v>73</v>
      </c>
      <c r="E63" s="25" t="s">
        <v>295</v>
      </c>
      <c r="F63" s="24" t="s">
        <v>272</v>
      </c>
      <c r="G63" s="24" t="s">
        <v>296</v>
      </c>
      <c r="H63" s="24" t="s">
        <v>59</v>
      </c>
      <c r="I63" s="24"/>
      <c r="J63" s="24" t="s">
        <v>274</v>
      </c>
      <c r="K63" s="24" t="s">
        <v>282</v>
      </c>
      <c r="L63" s="26">
        <v>23</v>
      </c>
      <c r="M63" s="27">
        <v>2652</v>
      </c>
      <c r="N63" s="28" t="s">
        <v>283</v>
      </c>
      <c r="O63" s="29" t="s">
        <v>297</v>
      </c>
      <c r="P63" s="29" t="s">
        <v>285</v>
      </c>
      <c r="Q63" s="30">
        <v>3</v>
      </c>
      <c r="R63" s="6" t="s">
        <v>41</v>
      </c>
      <c r="S63" s="8">
        <v>0</v>
      </c>
      <c r="T63" s="23">
        <v>0</v>
      </c>
      <c r="U63" s="23">
        <v>0</v>
      </c>
      <c r="V63" s="23">
        <v>0</v>
      </c>
      <c r="W63" s="5">
        <f t="shared" si="0"/>
        <v>0</v>
      </c>
      <c r="X63" s="5">
        <f t="shared" si="1"/>
        <v>3</v>
      </c>
      <c r="Y63" s="13">
        <v>0</v>
      </c>
      <c r="Z63" s="20">
        <v>192</v>
      </c>
      <c r="AA63" s="20">
        <v>192</v>
      </c>
      <c r="AB63" s="20">
        <v>192</v>
      </c>
      <c r="AC63" s="51"/>
    </row>
    <row r="64" spans="1:29" s="4" customFormat="1" ht="13.5" hidden="1" customHeight="1" x14ac:dyDescent="0.25">
      <c r="A64" s="25">
        <v>1</v>
      </c>
      <c r="B64" s="24" t="s">
        <v>30</v>
      </c>
      <c r="C64" s="24" t="s">
        <v>278</v>
      </c>
      <c r="D64" s="25">
        <v>74</v>
      </c>
      <c r="E64" s="25" t="s">
        <v>298</v>
      </c>
      <c r="F64" s="24" t="s">
        <v>272</v>
      </c>
      <c r="G64" s="24" t="s">
        <v>296</v>
      </c>
      <c r="H64" s="24" t="s">
        <v>59</v>
      </c>
      <c r="I64" s="24"/>
      <c r="J64" s="24" t="s">
        <v>274</v>
      </c>
      <c r="K64" s="24" t="s">
        <v>282</v>
      </c>
      <c r="L64" s="26">
        <v>23</v>
      </c>
      <c r="M64" s="27">
        <v>2652</v>
      </c>
      <c r="N64" s="28" t="s">
        <v>283</v>
      </c>
      <c r="O64" s="29" t="s">
        <v>299</v>
      </c>
      <c r="P64" s="29" t="s">
        <v>294</v>
      </c>
      <c r="Q64" s="30">
        <v>9000</v>
      </c>
      <c r="R64" s="6" t="s">
        <v>41</v>
      </c>
      <c r="S64" s="8">
        <v>2000</v>
      </c>
      <c r="T64" s="23">
        <v>0</v>
      </c>
      <c r="U64" s="23">
        <v>0</v>
      </c>
      <c r="V64" s="23">
        <v>0</v>
      </c>
      <c r="W64" s="5">
        <f t="shared" si="0"/>
        <v>2000</v>
      </c>
      <c r="X64" s="5">
        <f t="shared" si="1"/>
        <v>7000</v>
      </c>
      <c r="Y64" s="13">
        <v>189884000</v>
      </c>
      <c r="Z64" s="20">
        <v>190</v>
      </c>
      <c r="AA64" s="20">
        <v>190</v>
      </c>
      <c r="AB64" s="20">
        <v>293</v>
      </c>
      <c r="AC64" s="51"/>
    </row>
    <row r="65" spans="1:29" s="4" customFormat="1" ht="13.5" hidden="1" customHeight="1" x14ac:dyDescent="0.25">
      <c r="A65" s="25">
        <v>1</v>
      </c>
      <c r="B65" s="24" t="s">
        <v>30</v>
      </c>
      <c r="C65" s="24" t="s">
        <v>278</v>
      </c>
      <c r="D65" s="25">
        <v>75</v>
      </c>
      <c r="E65" s="25" t="s">
        <v>300</v>
      </c>
      <c r="F65" s="24" t="s">
        <v>272</v>
      </c>
      <c r="G65" s="24" t="s">
        <v>296</v>
      </c>
      <c r="H65" s="24" t="s">
        <v>59</v>
      </c>
      <c r="I65" s="24"/>
      <c r="J65" s="24" t="s">
        <v>274</v>
      </c>
      <c r="K65" s="24" t="s">
        <v>282</v>
      </c>
      <c r="L65" s="26">
        <v>23</v>
      </c>
      <c r="M65" s="27">
        <v>2652</v>
      </c>
      <c r="N65" s="28" t="s">
        <v>283</v>
      </c>
      <c r="O65" s="29" t="s">
        <v>301</v>
      </c>
      <c r="P65" s="29" t="s">
        <v>288</v>
      </c>
      <c r="Q65" s="30">
        <v>40</v>
      </c>
      <c r="R65" s="6" t="s">
        <v>41</v>
      </c>
      <c r="S65" s="8">
        <v>15</v>
      </c>
      <c r="T65" s="23">
        <v>0</v>
      </c>
      <c r="U65" s="23">
        <v>0</v>
      </c>
      <c r="V65" s="23">
        <v>0</v>
      </c>
      <c r="W65" s="5">
        <f t="shared" si="0"/>
        <v>15</v>
      </c>
      <c r="X65" s="5">
        <f t="shared" si="1"/>
        <v>25</v>
      </c>
      <c r="Y65" s="13">
        <v>149605000</v>
      </c>
      <c r="Z65" s="20">
        <v>150</v>
      </c>
      <c r="AA65" s="20">
        <v>150</v>
      </c>
      <c r="AB65" s="20">
        <v>150</v>
      </c>
      <c r="AC65" s="51"/>
    </row>
    <row r="66" spans="1:29" s="4" customFormat="1" ht="13.5" hidden="1" customHeight="1" x14ac:dyDescent="0.25">
      <c r="A66" s="25">
        <v>1</v>
      </c>
      <c r="B66" s="24" t="s">
        <v>30</v>
      </c>
      <c r="C66" s="24" t="s">
        <v>278</v>
      </c>
      <c r="D66" s="25">
        <v>76</v>
      </c>
      <c r="E66" s="25" t="s">
        <v>302</v>
      </c>
      <c r="F66" s="24" t="s">
        <v>280</v>
      </c>
      <c r="G66" s="24" t="s">
        <v>303</v>
      </c>
      <c r="H66" s="24" t="s">
        <v>35</v>
      </c>
      <c r="I66" s="24"/>
      <c r="J66" s="24" t="s">
        <v>274</v>
      </c>
      <c r="K66" s="24" t="s">
        <v>282</v>
      </c>
      <c r="L66" s="26">
        <v>23</v>
      </c>
      <c r="M66" s="27">
        <v>2652</v>
      </c>
      <c r="N66" s="28" t="s">
        <v>283</v>
      </c>
      <c r="O66" s="29" t="s">
        <v>304</v>
      </c>
      <c r="P66" s="29" t="s">
        <v>305</v>
      </c>
      <c r="Q66" s="30">
        <v>2500</v>
      </c>
      <c r="R66" s="6" t="s">
        <v>41</v>
      </c>
      <c r="S66" s="8">
        <v>591</v>
      </c>
      <c r="T66" s="23">
        <v>0</v>
      </c>
      <c r="U66" s="23">
        <v>0</v>
      </c>
      <c r="V66" s="23">
        <v>0</v>
      </c>
      <c r="W66" s="5">
        <f t="shared" si="0"/>
        <v>591</v>
      </c>
      <c r="X66" s="5">
        <f t="shared" si="1"/>
        <v>1909</v>
      </c>
      <c r="Y66" s="13">
        <v>612184000</v>
      </c>
      <c r="Z66" s="20">
        <v>647</v>
      </c>
      <c r="AA66" s="20">
        <v>756</v>
      </c>
      <c r="AB66" s="20">
        <v>668</v>
      </c>
      <c r="AC66" s="51"/>
    </row>
    <row r="67" spans="1:29" s="4" customFormat="1" ht="13.5" hidden="1" customHeight="1" x14ac:dyDescent="0.25">
      <c r="A67" s="25">
        <v>1</v>
      </c>
      <c r="B67" s="24" t="s">
        <v>30</v>
      </c>
      <c r="C67" s="24" t="s">
        <v>278</v>
      </c>
      <c r="D67" s="25">
        <v>110</v>
      </c>
      <c r="E67" s="25" t="s">
        <v>306</v>
      </c>
      <c r="F67" s="24" t="s">
        <v>272</v>
      </c>
      <c r="G67" s="24" t="s">
        <v>296</v>
      </c>
      <c r="H67" s="24" t="s">
        <v>59</v>
      </c>
      <c r="I67" s="24"/>
      <c r="J67" s="24" t="s">
        <v>274</v>
      </c>
      <c r="K67" s="24" t="s">
        <v>282</v>
      </c>
      <c r="L67" s="26">
        <v>23</v>
      </c>
      <c r="M67" s="27">
        <v>2652</v>
      </c>
      <c r="N67" s="28" t="s">
        <v>283</v>
      </c>
      <c r="O67" s="29" t="s">
        <v>307</v>
      </c>
      <c r="P67" s="29" t="s">
        <v>308</v>
      </c>
      <c r="Q67" s="30">
        <v>50</v>
      </c>
      <c r="R67" s="6" t="s">
        <v>41</v>
      </c>
      <c r="S67" s="8">
        <v>10</v>
      </c>
      <c r="T67" s="23">
        <v>0</v>
      </c>
      <c r="U67" s="23">
        <v>0</v>
      </c>
      <c r="V67" s="23">
        <v>0</v>
      </c>
      <c r="W67" s="5">
        <f t="shared" si="0"/>
        <v>10</v>
      </c>
      <c r="X67" s="5">
        <f t="shared" si="1"/>
        <v>40</v>
      </c>
      <c r="Y67" s="13">
        <v>166868000</v>
      </c>
      <c r="Z67" s="20">
        <v>167</v>
      </c>
      <c r="AA67" s="20">
        <v>167</v>
      </c>
      <c r="AB67" s="20">
        <v>334</v>
      </c>
      <c r="AC67" s="51"/>
    </row>
    <row r="68" spans="1:29" s="4" customFormat="1" ht="13.5" hidden="1" customHeight="1" x14ac:dyDescent="0.25">
      <c r="A68" s="25">
        <v>1</v>
      </c>
      <c r="B68" s="24" t="s">
        <v>30</v>
      </c>
      <c r="C68" s="24" t="s">
        <v>216</v>
      </c>
      <c r="D68" s="25">
        <v>66</v>
      </c>
      <c r="E68" s="25" t="s">
        <v>309</v>
      </c>
      <c r="F68" s="24" t="s">
        <v>280</v>
      </c>
      <c r="G68" s="24" t="s">
        <v>281</v>
      </c>
      <c r="H68" s="24" t="s">
        <v>35</v>
      </c>
      <c r="I68" s="24"/>
      <c r="J68" s="24" t="s">
        <v>274</v>
      </c>
      <c r="K68" s="24" t="s">
        <v>282</v>
      </c>
      <c r="L68" s="26">
        <v>24</v>
      </c>
      <c r="M68" s="27">
        <v>2629</v>
      </c>
      <c r="N68" s="28" t="s">
        <v>310</v>
      </c>
      <c r="O68" s="29" t="s">
        <v>311</v>
      </c>
      <c r="P68" s="29" t="s">
        <v>312</v>
      </c>
      <c r="Q68" s="30">
        <v>1</v>
      </c>
      <c r="R68" s="6" t="s">
        <v>41</v>
      </c>
      <c r="S68" s="8">
        <v>0</v>
      </c>
      <c r="T68" s="23">
        <v>0</v>
      </c>
      <c r="U68" s="23">
        <v>0</v>
      </c>
      <c r="V68" s="23">
        <v>0</v>
      </c>
      <c r="W68" s="5">
        <f t="shared" si="0"/>
        <v>0</v>
      </c>
      <c r="X68" s="5">
        <f t="shared" si="1"/>
        <v>1</v>
      </c>
      <c r="Y68" s="13">
        <v>0</v>
      </c>
      <c r="Z68" s="20">
        <v>49</v>
      </c>
      <c r="AA68" s="20">
        <v>49</v>
      </c>
      <c r="AB68" s="20">
        <v>0</v>
      </c>
      <c r="AC68" s="51"/>
    </row>
    <row r="69" spans="1:29" s="4" customFormat="1" ht="13.5" hidden="1" customHeight="1" x14ac:dyDescent="0.25">
      <c r="A69" s="25">
        <v>1</v>
      </c>
      <c r="B69" s="24" t="s">
        <v>30</v>
      </c>
      <c r="C69" s="24" t="s">
        <v>216</v>
      </c>
      <c r="D69" s="25">
        <v>72</v>
      </c>
      <c r="E69" s="25" t="s">
        <v>313</v>
      </c>
      <c r="F69" s="24" t="s">
        <v>272</v>
      </c>
      <c r="G69" s="24" t="s">
        <v>296</v>
      </c>
      <c r="H69" s="24" t="s">
        <v>59</v>
      </c>
      <c r="I69" s="24"/>
      <c r="J69" s="24" t="s">
        <v>274</v>
      </c>
      <c r="K69" s="24" t="s">
        <v>282</v>
      </c>
      <c r="L69" s="26">
        <v>24</v>
      </c>
      <c r="M69" s="27">
        <v>2629</v>
      </c>
      <c r="N69" s="28" t="s">
        <v>310</v>
      </c>
      <c r="O69" s="29" t="s">
        <v>314</v>
      </c>
      <c r="P69" s="29" t="s">
        <v>315</v>
      </c>
      <c r="Q69" s="30">
        <v>3</v>
      </c>
      <c r="R69" s="6" t="s">
        <v>41</v>
      </c>
      <c r="S69" s="8">
        <v>0</v>
      </c>
      <c r="T69" s="23">
        <v>0</v>
      </c>
      <c r="U69" s="23">
        <v>0</v>
      </c>
      <c r="V69" s="23">
        <v>0</v>
      </c>
      <c r="W69" s="5">
        <f t="shared" si="0"/>
        <v>0</v>
      </c>
      <c r="X69" s="5">
        <f t="shared" si="1"/>
        <v>3</v>
      </c>
      <c r="Y69" s="13">
        <v>0</v>
      </c>
      <c r="Z69" s="20">
        <v>196</v>
      </c>
      <c r="AA69" s="20">
        <v>196</v>
      </c>
      <c r="AB69" s="20">
        <v>196</v>
      </c>
      <c r="AC69" s="51"/>
    </row>
    <row r="70" spans="1:29" s="4" customFormat="1" ht="13.5" hidden="1" customHeight="1" x14ac:dyDescent="0.25">
      <c r="A70" s="25">
        <v>1</v>
      </c>
      <c r="B70" s="24" t="s">
        <v>30</v>
      </c>
      <c r="C70" s="24" t="s">
        <v>88</v>
      </c>
      <c r="D70" s="25">
        <v>77</v>
      </c>
      <c r="E70" s="25" t="s">
        <v>316</v>
      </c>
      <c r="F70" s="24" t="s">
        <v>90</v>
      </c>
      <c r="G70" s="24" t="s">
        <v>317</v>
      </c>
      <c r="H70" s="24" t="s">
        <v>35</v>
      </c>
      <c r="I70" s="24" t="s">
        <v>92</v>
      </c>
      <c r="J70" s="24" t="s">
        <v>274</v>
      </c>
      <c r="K70" s="24" t="s">
        <v>318</v>
      </c>
      <c r="L70" s="26">
        <v>25</v>
      </c>
      <c r="M70" s="27">
        <v>2639</v>
      </c>
      <c r="N70" s="28" t="s">
        <v>319</v>
      </c>
      <c r="O70" s="29" t="s">
        <v>320</v>
      </c>
      <c r="P70" s="29" t="s">
        <v>321</v>
      </c>
      <c r="Q70" s="30">
        <v>808</v>
      </c>
      <c r="R70" s="6" t="s">
        <v>41</v>
      </c>
      <c r="S70" s="8">
        <v>2.65</v>
      </c>
      <c r="T70" s="23">
        <v>0</v>
      </c>
      <c r="U70" s="23">
        <v>0</v>
      </c>
      <c r="V70" s="23">
        <v>0</v>
      </c>
      <c r="W70" s="5">
        <f t="shared" si="0"/>
        <v>2.65</v>
      </c>
      <c r="X70" s="5">
        <f t="shared" si="1"/>
        <v>805.35</v>
      </c>
      <c r="Y70" s="13">
        <v>15192265000</v>
      </c>
      <c r="Z70" s="20">
        <v>11811</v>
      </c>
      <c r="AA70" s="20">
        <v>10893</v>
      </c>
      <c r="AB70" s="20">
        <v>11467</v>
      </c>
      <c r="AC70" s="51"/>
    </row>
    <row r="71" spans="1:29" s="4" customFormat="1" ht="13.5" hidden="1" customHeight="1" x14ac:dyDescent="0.25">
      <c r="A71" s="25">
        <v>1</v>
      </c>
      <c r="B71" s="24" t="s">
        <v>30</v>
      </c>
      <c r="C71" s="24" t="s">
        <v>88</v>
      </c>
      <c r="D71" s="25">
        <v>78</v>
      </c>
      <c r="E71" s="25" t="s">
        <v>322</v>
      </c>
      <c r="F71" s="24" t="s">
        <v>90</v>
      </c>
      <c r="G71" s="24" t="s">
        <v>317</v>
      </c>
      <c r="H71" s="24" t="s">
        <v>35</v>
      </c>
      <c r="I71" s="24" t="s">
        <v>92</v>
      </c>
      <c r="J71" s="24" t="s">
        <v>274</v>
      </c>
      <c r="K71" s="24" t="s">
        <v>318</v>
      </c>
      <c r="L71" s="26">
        <v>25</v>
      </c>
      <c r="M71" s="27">
        <v>2639</v>
      </c>
      <c r="N71" s="28" t="s">
        <v>319</v>
      </c>
      <c r="O71" s="29" t="s">
        <v>323</v>
      </c>
      <c r="P71" s="29" t="s">
        <v>324</v>
      </c>
      <c r="Q71" s="30">
        <v>164</v>
      </c>
      <c r="R71" s="6" t="s">
        <v>41</v>
      </c>
      <c r="S71" s="8">
        <v>0.5</v>
      </c>
      <c r="T71" s="23">
        <v>0</v>
      </c>
      <c r="U71" s="23">
        <v>0</v>
      </c>
      <c r="V71" s="23">
        <v>0</v>
      </c>
      <c r="W71" s="5">
        <f t="shared" si="0"/>
        <v>0.5</v>
      </c>
      <c r="X71" s="5">
        <f t="shared" si="1"/>
        <v>163.5</v>
      </c>
      <c r="Y71" s="13">
        <v>2714865000</v>
      </c>
      <c r="Z71" s="20">
        <v>2242</v>
      </c>
      <c r="AA71" s="20">
        <v>2078</v>
      </c>
      <c r="AB71" s="20">
        <v>2351</v>
      </c>
      <c r="AC71" s="51"/>
    </row>
    <row r="72" spans="1:29" s="4" customFormat="1" ht="13.5" hidden="1" customHeight="1" x14ac:dyDescent="0.25">
      <c r="A72" s="25">
        <v>1</v>
      </c>
      <c r="B72" s="24" t="s">
        <v>30</v>
      </c>
      <c r="C72" s="24" t="s">
        <v>216</v>
      </c>
      <c r="D72" s="25">
        <v>79</v>
      </c>
      <c r="E72" s="25" t="s">
        <v>325</v>
      </c>
      <c r="F72" s="24" t="s">
        <v>280</v>
      </c>
      <c r="G72" s="24" t="s">
        <v>326</v>
      </c>
      <c r="H72" s="24" t="s">
        <v>59</v>
      </c>
      <c r="I72" s="24"/>
      <c r="J72" s="24" t="s">
        <v>274</v>
      </c>
      <c r="K72" s="24" t="s">
        <v>327</v>
      </c>
      <c r="L72" s="26">
        <v>26</v>
      </c>
      <c r="M72" s="27">
        <v>2641</v>
      </c>
      <c r="N72" s="28" t="s">
        <v>328</v>
      </c>
      <c r="O72" s="29" t="s">
        <v>329</v>
      </c>
      <c r="P72" s="29" t="s">
        <v>330</v>
      </c>
      <c r="Q72" s="30">
        <v>4</v>
      </c>
      <c r="R72" s="6" t="s">
        <v>41</v>
      </c>
      <c r="S72" s="8">
        <v>1</v>
      </c>
      <c r="T72" s="23">
        <v>0</v>
      </c>
      <c r="U72" s="23">
        <v>0</v>
      </c>
      <c r="V72" s="23">
        <v>0</v>
      </c>
      <c r="W72" s="5">
        <f t="shared" si="0"/>
        <v>1</v>
      </c>
      <c r="X72" s="5">
        <f t="shared" si="1"/>
        <v>3</v>
      </c>
      <c r="Y72" s="13">
        <v>201123000</v>
      </c>
      <c r="Z72" s="20">
        <v>201</v>
      </c>
      <c r="AA72" s="20">
        <v>201</v>
      </c>
      <c r="AB72" s="20">
        <v>201</v>
      </c>
      <c r="AC72" s="51"/>
    </row>
    <row r="73" spans="1:29" s="4" customFormat="1" ht="13.5" hidden="1" customHeight="1" x14ac:dyDescent="0.25">
      <c r="A73" s="25">
        <v>1</v>
      </c>
      <c r="B73" s="24" t="s">
        <v>30</v>
      </c>
      <c r="C73" s="24" t="s">
        <v>216</v>
      </c>
      <c r="D73" s="25">
        <v>113</v>
      </c>
      <c r="E73" s="25" t="s">
        <v>331</v>
      </c>
      <c r="F73" s="24" t="s">
        <v>280</v>
      </c>
      <c r="G73" s="24" t="s">
        <v>326</v>
      </c>
      <c r="H73" s="24" t="s">
        <v>59</v>
      </c>
      <c r="I73" s="24"/>
      <c r="J73" s="24" t="s">
        <v>274</v>
      </c>
      <c r="K73" s="24" t="s">
        <v>327</v>
      </c>
      <c r="L73" s="26">
        <v>26</v>
      </c>
      <c r="M73" s="27">
        <v>2641</v>
      </c>
      <c r="N73" s="28" t="s">
        <v>328</v>
      </c>
      <c r="O73" s="29" t="s">
        <v>332</v>
      </c>
      <c r="P73" s="29" t="s">
        <v>333</v>
      </c>
      <c r="Q73" s="30">
        <v>3</v>
      </c>
      <c r="R73" s="6" t="s">
        <v>41</v>
      </c>
      <c r="S73" s="8">
        <v>1</v>
      </c>
      <c r="T73" s="23">
        <v>0</v>
      </c>
      <c r="U73" s="23">
        <v>0</v>
      </c>
      <c r="V73" s="23">
        <v>0</v>
      </c>
      <c r="W73" s="5">
        <f t="shared" ref="W73:W136" si="2">IF(R73="Constante",SUM(S73:V73)/4,IF(R73="Suma",SUM(S73:V73),0))</f>
        <v>1</v>
      </c>
      <c r="X73" s="5">
        <f t="shared" ref="X73:X136" si="3">Q73-W73</f>
        <v>2</v>
      </c>
      <c r="Y73" s="13">
        <v>1000000000</v>
      </c>
      <c r="Z73" s="20">
        <v>1165</v>
      </c>
      <c r="AA73" s="20">
        <v>1000</v>
      </c>
      <c r="AB73" s="20">
        <v>0</v>
      </c>
      <c r="AC73" s="51"/>
    </row>
    <row r="74" spans="1:29" s="4" customFormat="1" ht="13.5" hidden="1" customHeight="1" x14ac:dyDescent="0.25">
      <c r="A74" s="25">
        <v>1</v>
      </c>
      <c r="B74" s="24" t="s">
        <v>30</v>
      </c>
      <c r="C74" s="24" t="s">
        <v>101</v>
      </c>
      <c r="D74" s="25">
        <v>82</v>
      </c>
      <c r="E74" s="25" t="s">
        <v>334</v>
      </c>
      <c r="F74" s="24" t="s">
        <v>272</v>
      </c>
      <c r="G74" s="24" t="s">
        <v>335</v>
      </c>
      <c r="H74" s="24" t="s">
        <v>35</v>
      </c>
      <c r="I74" s="24"/>
      <c r="J74" s="24" t="s">
        <v>274</v>
      </c>
      <c r="K74" s="24" t="s">
        <v>336</v>
      </c>
      <c r="L74" s="26">
        <v>28</v>
      </c>
      <c r="M74" s="27">
        <v>2766</v>
      </c>
      <c r="N74" s="28" t="s">
        <v>337</v>
      </c>
      <c r="O74" s="29" t="s">
        <v>338</v>
      </c>
      <c r="P74" s="29" t="s">
        <v>64</v>
      </c>
      <c r="Q74" s="30">
        <v>11</v>
      </c>
      <c r="R74" s="6" t="s">
        <v>41</v>
      </c>
      <c r="S74" s="8">
        <v>4</v>
      </c>
      <c r="T74" s="23">
        <v>0</v>
      </c>
      <c r="U74" s="23">
        <v>0</v>
      </c>
      <c r="V74" s="23">
        <v>0</v>
      </c>
      <c r="W74" s="5">
        <f t="shared" si="2"/>
        <v>4</v>
      </c>
      <c r="X74" s="5">
        <f t="shared" si="3"/>
        <v>7</v>
      </c>
      <c r="Y74" s="13">
        <v>118747000</v>
      </c>
      <c r="Z74" s="20">
        <v>107</v>
      </c>
      <c r="AA74" s="20">
        <v>110</v>
      </c>
      <c r="AB74" s="20">
        <v>114</v>
      </c>
      <c r="AC74" s="51"/>
    </row>
    <row r="75" spans="1:29" s="4" customFormat="1" ht="13.5" hidden="1" customHeight="1" x14ac:dyDescent="0.25">
      <c r="A75" s="25">
        <v>1</v>
      </c>
      <c r="B75" s="24" t="s">
        <v>30</v>
      </c>
      <c r="C75" s="24" t="s">
        <v>101</v>
      </c>
      <c r="D75" s="25">
        <v>83</v>
      </c>
      <c r="E75" s="25" t="s">
        <v>339</v>
      </c>
      <c r="F75" s="24" t="s">
        <v>272</v>
      </c>
      <c r="G75" s="24" t="s">
        <v>335</v>
      </c>
      <c r="H75" s="24" t="s">
        <v>35</v>
      </c>
      <c r="I75" s="24"/>
      <c r="J75" s="24" t="s">
        <v>274</v>
      </c>
      <c r="K75" s="24" t="s">
        <v>336</v>
      </c>
      <c r="L75" s="26">
        <v>28</v>
      </c>
      <c r="M75" s="27">
        <v>2766</v>
      </c>
      <c r="N75" s="28" t="s">
        <v>337</v>
      </c>
      <c r="O75" s="29" t="s">
        <v>340</v>
      </c>
      <c r="P75" s="29" t="s">
        <v>64</v>
      </c>
      <c r="Q75" s="30">
        <v>1</v>
      </c>
      <c r="R75" s="6" t="s">
        <v>41</v>
      </c>
      <c r="S75" s="8">
        <v>0</v>
      </c>
      <c r="T75" s="23">
        <v>0</v>
      </c>
      <c r="U75" s="23">
        <v>0</v>
      </c>
      <c r="V75" s="23">
        <v>0</v>
      </c>
      <c r="W75" s="5">
        <f t="shared" si="2"/>
        <v>0</v>
      </c>
      <c r="X75" s="5">
        <f t="shared" si="3"/>
        <v>1</v>
      </c>
      <c r="Y75" s="13">
        <v>0</v>
      </c>
      <c r="Z75" s="20">
        <v>173</v>
      </c>
      <c r="AA75" s="20">
        <v>0</v>
      </c>
      <c r="AB75" s="20">
        <v>0</v>
      </c>
      <c r="AC75" s="51"/>
    </row>
    <row r="76" spans="1:29" s="4" customFormat="1" ht="13.5" hidden="1" customHeight="1" x14ac:dyDescent="0.25">
      <c r="A76" s="25">
        <v>1</v>
      </c>
      <c r="B76" s="24" t="s">
        <v>30</v>
      </c>
      <c r="C76" s="24" t="s">
        <v>101</v>
      </c>
      <c r="D76" s="25">
        <v>84</v>
      </c>
      <c r="E76" s="25" t="s">
        <v>341</v>
      </c>
      <c r="F76" s="24" t="s">
        <v>272</v>
      </c>
      <c r="G76" s="24" t="s">
        <v>335</v>
      </c>
      <c r="H76" s="24" t="s">
        <v>35</v>
      </c>
      <c r="I76" s="24"/>
      <c r="J76" s="24" t="s">
        <v>274</v>
      </c>
      <c r="K76" s="24" t="s">
        <v>336</v>
      </c>
      <c r="L76" s="26">
        <v>28</v>
      </c>
      <c r="M76" s="27">
        <v>2766</v>
      </c>
      <c r="N76" s="28" t="s">
        <v>337</v>
      </c>
      <c r="O76" s="29" t="s">
        <v>342</v>
      </c>
      <c r="P76" s="29" t="s">
        <v>64</v>
      </c>
      <c r="Q76" s="30">
        <v>1</v>
      </c>
      <c r="R76" s="6" t="s">
        <v>41</v>
      </c>
      <c r="S76" s="8">
        <v>0</v>
      </c>
      <c r="T76" s="23">
        <v>0</v>
      </c>
      <c r="U76" s="23">
        <v>0</v>
      </c>
      <c r="V76" s="23">
        <v>0</v>
      </c>
      <c r="W76" s="5">
        <f t="shared" si="2"/>
        <v>0</v>
      </c>
      <c r="X76" s="5">
        <f t="shared" si="3"/>
        <v>1</v>
      </c>
      <c r="Y76" s="13">
        <v>0</v>
      </c>
      <c r="Z76" s="20">
        <v>0</v>
      </c>
      <c r="AA76" s="20">
        <v>604</v>
      </c>
      <c r="AB76" s="20">
        <v>0</v>
      </c>
      <c r="AC76" s="51"/>
    </row>
    <row r="77" spans="1:29" s="4" customFormat="1" ht="13.5" hidden="1" customHeight="1" x14ac:dyDescent="0.25">
      <c r="A77" s="25">
        <v>1</v>
      </c>
      <c r="B77" s="24" t="s">
        <v>30</v>
      </c>
      <c r="C77" s="24" t="s">
        <v>101</v>
      </c>
      <c r="D77" s="25">
        <v>85</v>
      </c>
      <c r="E77" s="25" t="s">
        <v>343</v>
      </c>
      <c r="F77" s="24" t="s">
        <v>272</v>
      </c>
      <c r="G77" s="24" t="s">
        <v>335</v>
      </c>
      <c r="H77" s="24" t="s">
        <v>35</v>
      </c>
      <c r="I77" s="24"/>
      <c r="J77" s="24" t="s">
        <v>274</v>
      </c>
      <c r="K77" s="24" t="s">
        <v>336</v>
      </c>
      <c r="L77" s="26">
        <v>28</v>
      </c>
      <c r="M77" s="27">
        <v>2766</v>
      </c>
      <c r="N77" s="28" t="s">
        <v>337</v>
      </c>
      <c r="O77" s="29" t="s">
        <v>344</v>
      </c>
      <c r="P77" s="29" t="s">
        <v>64</v>
      </c>
      <c r="Q77" s="30">
        <v>1</v>
      </c>
      <c r="R77" s="6" t="s">
        <v>41</v>
      </c>
      <c r="S77" s="8">
        <v>0</v>
      </c>
      <c r="T77" s="23">
        <v>0</v>
      </c>
      <c r="U77" s="23">
        <v>0</v>
      </c>
      <c r="V77" s="23">
        <v>0</v>
      </c>
      <c r="W77" s="5">
        <f t="shared" si="2"/>
        <v>0</v>
      </c>
      <c r="X77" s="5">
        <f t="shared" si="3"/>
        <v>1</v>
      </c>
      <c r="Y77" s="13">
        <v>0</v>
      </c>
      <c r="Z77" s="20">
        <v>978</v>
      </c>
      <c r="AA77" s="20">
        <v>0</v>
      </c>
      <c r="AB77" s="20">
        <v>0</v>
      </c>
      <c r="AC77" s="51"/>
    </row>
    <row r="78" spans="1:29" s="4" customFormat="1" ht="13.5" hidden="1" customHeight="1" x14ac:dyDescent="0.25">
      <c r="A78" s="25">
        <v>1</v>
      </c>
      <c r="B78" s="24" t="s">
        <v>30</v>
      </c>
      <c r="C78" s="24" t="s">
        <v>101</v>
      </c>
      <c r="D78" s="25">
        <v>88</v>
      </c>
      <c r="E78" s="25" t="s">
        <v>345</v>
      </c>
      <c r="F78" s="24" t="s">
        <v>272</v>
      </c>
      <c r="G78" s="24" t="s">
        <v>335</v>
      </c>
      <c r="H78" s="24" t="s">
        <v>35</v>
      </c>
      <c r="I78" s="24"/>
      <c r="J78" s="24" t="s">
        <v>274</v>
      </c>
      <c r="K78" s="24" t="s">
        <v>336</v>
      </c>
      <c r="L78" s="26">
        <v>28</v>
      </c>
      <c r="M78" s="27">
        <v>2766</v>
      </c>
      <c r="N78" s="28" t="s">
        <v>337</v>
      </c>
      <c r="O78" s="29" t="s">
        <v>346</v>
      </c>
      <c r="P78" s="29" t="s">
        <v>64</v>
      </c>
      <c r="Q78" s="30">
        <v>1</v>
      </c>
      <c r="R78" s="6" t="s">
        <v>41</v>
      </c>
      <c r="S78" s="8">
        <v>0</v>
      </c>
      <c r="T78" s="23">
        <v>0</v>
      </c>
      <c r="U78" s="23">
        <v>0</v>
      </c>
      <c r="V78" s="23">
        <v>0</v>
      </c>
      <c r="W78" s="5">
        <f t="shared" si="2"/>
        <v>0</v>
      </c>
      <c r="X78" s="5">
        <f t="shared" si="3"/>
        <v>1</v>
      </c>
      <c r="Y78" s="13">
        <v>0</v>
      </c>
      <c r="Z78" s="20">
        <v>0</v>
      </c>
      <c r="AA78" s="20">
        <v>0</v>
      </c>
      <c r="AB78" s="20">
        <v>288</v>
      </c>
      <c r="AC78" s="51"/>
    </row>
    <row r="79" spans="1:29" s="4" customFormat="1" ht="13.5" hidden="1" customHeight="1" x14ac:dyDescent="0.25">
      <c r="A79" s="25">
        <v>1</v>
      </c>
      <c r="B79" s="24" t="s">
        <v>30</v>
      </c>
      <c r="C79" s="24" t="s">
        <v>347</v>
      </c>
      <c r="D79" s="25">
        <v>89</v>
      </c>
      <c r="E79" s="25" t="s">
        <v>348</v>
      </c>
      <c r="F79" s="24" t="s">
        <v>349</v>
      </c>
      <c r="G79" s="24" t="s">
        <v>350</v>
      </c>
      <c r="H79" s="24" t="s">
        <v>59</v>
      </c>
      <c r="I79" s="24"/>
      <c r="J79" s="24" t="s">
        <v>274</v>
      </c>
      <c r="K79" s="24" t="s">
        <v>351</v>
      </c>
      <c r="L79" s="26">
        <v>29</v>
      </c>
      <c r="M79" s="27">
        <v>2926</v>
      </c>
      <c r="N79" s="28" t="s">
        <v>352</v>
      </c>
      <c r="O79" s="29" t="s">
        <v>353</v>
      </c>
      <c r="P79" s="29" t="s">
        <v>354</v>
      </c>
      <c r="Q79" s="30">
        <v>50</v>
      </c>
      <c r="R79" s="6" t="s">
        <v>41</v>
      </c>
      <c r="S79" s="8">
        <v>29</v>
      </c>
      <c r="T79" s="23">
        <v>0</v>
      </c>
      <c r="U79" s="23">
        <v>0</v>
      </c>
      <c r="V79" s="23">
        <v>0</v>
      </c>
      <c r="W79" s="5">
        <f t="shared" si="2"/>
        <v>29</v>
      </c>
      <c r="X79" s="5">
        <f t="shared" si="3"/>
        <v>21</v>
      </c>
      <c r="Y79" s="13">
        <v>1613913000</v>
      </c>
      <c r="Z79" s="20">
        <v>715</v>
      </c>
      <c r="AA79" s="20">
        <v>736</v>
      </c>
      <c r="AB79" s="20">
        <v>757</v>
      </c>
      <c r="AC79" s="51"/>
    </row>
    <row r="80" spans="1:29" s="4" customFormat="1" ht="13.5" hidden="1" customHeight="1" x14ac:dyDescent="0.25">
      <c r="A80" s="25">
        <v>1</v>
      </c>
      <c r="B80" s="24" t="s">
        <v>30</v>
      </c>
      <c r="C80" s="24" t="s">
        <v>149</v>
      </c>
      <c r="D80" s="25">
        <v>92</v>
      </c>
      <c r="E80" s="25" t="s">
        <v>355</v>
      </c>
      <c r="F80" s="24" t="s">
        <v>151</v>
      </c>
      <c r="G80" s="24" t="s">
        <v>356</v>
      </c>
      <c r="H80" s="24" t="s">
        <v>59</v>
      </c>
      <c r="I80" s="24" t="s">
        <v>357</v>
      </c>
      <c r="J80" s="24" t="s">
        <v>153</v>
      </c>
      <c r="K80" s="24" t="s">
        <v>358</v>
      </c>
      <c r="L80" s="26">
        <v>30</v>
      </c>
      <c r="M80" s="27">
        <v>2662</v>
      </c>
      <c r="N80" s="28" t="s">
        <v>359</v>
      </c>
      <c r="O80" s="29" t="s">
        <v>360</v>
      </c>
      <c r="P80" s="29" t="s">
        <v>67</v>
      </c>
      <c r="Q80" s="30">
        <v>1</v>
      </c>
      <c r="R80" s="6" t="s">
        <v>41</v>
      </c>
      <c r="S80" s="8">
        <v>0.25</v>
      </c>
      <c r="T80" s="23">
        <v>0</v>
      </c>
      <c r="U80" s="23">
        <v>0</v>
      </c>
      <c r="V80" s="23">
        <v>0</v>
      </c>
      <c r="W80" s="5">
        <f t="shared" si="2"/>
        <v>0.25</v>
      </c>
      <c r="X80" s="5">
        <f t="shared" si="3"/>
        <v>0.75</v>
      </c>
      <c r="Y80" s="13">
        <v>669688000</v>
      </c>
      <c r="Z80" s="20">
        <v>715</v>
      </c>
      <c r="AA80" s="20">
        <v>736</v>
      </c>
      <c r="AB80" s="20">
        <v>757</v>
      </c>
      <c r="AC80" s="51"/>
    </row>
    <row r="81" spans="1:29" s="4" customFormat="1" ht="13.5" hidden="1" customHeight="1" x14ac:dyDescent="0.25">
      <c r="A81" s="25">
        <v>1</v>
      </c>
      <c r="B81" s="24" t="s">
        <v>30</v>
      </c>
      <c r="C81" s="24" t="s">
        <v>149</v>
      </c>
      <c r="D81" s="25">
        <v>93</v>
      </c>
      <c r="E81" s="25" t="s">
        <v>361</v>
      </c>
      <c r="F81" s="24" t="s">
        <v>151</v>
      </c>
      <c r="G81" s="24" t="s">
        <v>362</v>
      </c>
      <c r="H81" s="24" t="s">
        <v>59</v>
      </c>
      <c r="I81" s="24" t="s">
        <v>357</v>
      </c>
      <c r="J81" s="24" t="s">
        <v>153</v>
      </c>
      <c r="K81" s="24" t="s">
        <v>358</v>
      </c>
      <c r="L81" s="26">
        <v>30</v>
      </c>
      <c r="M81" s="27">
        <v>2662</v>
      </c>
      <c r="N81" s="28" t="s">
        <v>359</v>
      </c>
      <c r="O81" s="29" t="s">
        <v>363</v>
      </c>
      <c r="P81" s="29" t="s">
        <v>364</v>
      </c>
      <c r="Q81" s="30">
        <v>4</v>
      </c>
      <c r="R81" s="6" t="s">
        <v>41</v>
      </c>
      <c r="S81" s="8">
        <v>1</v>
      </c>
      <c r="T81" s="23">
        <v>0</v>
      </c>
      <c r="U81" s="23">
        <v>0</v>
      </c>
      <c r="V81" s="23">
        <v>0</v>
      </c>
      <c r="W81" s="5">
        <f t="shared" si="2"/>
        <v>1</v>
      </c>
      <c r="X81" s="5">
        <f t="shared" si="3"/>
        <v>3</v>
      </c>
      <c r="Y81" s="13">
        <v>6315161000</v>
      </c>
      <c r="Z81" s="20">
        <v>6740</v>
      </c>
      <c r="AA81" s="20">
        <v>6937</v>
      </c>
      <c r="AB81" s="20">
        <v>7138</v>
      </c>
      <c r="AC81" s="51"/>
    </row>
    <row r="82" spans="1:29" s="4" customFormat="1" ht="13.5" hidden="1" customHeight="1" x14ac:dyDescent="0.25">
      <c r="A82" s="25">
        <v>1</v>
      </c>
      <c r="B82" s="24" t="s">
        <v>30</v>
      </c>
      <c r="C82" s="24" t="s">
        <v>149</v>
      </c>
      <c r="D82" s="25">
        <v>94</v>
      </c>
      <c r="E82" s="25" t="s">
        <v>365</v>
      </c>
      <c r="F82" s="24" t="s">
        <v>151</v>
      </c>
      <c r="G82" s="24" t="s">
        <v>366</v>
      </c>
      <c r="H82" s="24" t="s">
        <v>59</v>
      </c>
      <c r="I82" s="24" t="s">
        <v>357</v>
      </c>
      <c r="J82" s="24" t="s">
        <v>153</v>
      </c>
      <c r="K82" s="24" t="s">
        <v>358</v>
      </c>
      <c r="L82" s="26">
        <v>30</v>
      </c>
      <c r="M82" s="27">
        <v>2662</v>
      </c>
      <c r="N82" s="28" t="s">
        <v>359</v>
      </c>
      <c r="O82" s="29" t="s">
        <v>367</v>
      </c>
      <c r="P82" s="29" t="s">
        <v>368</v>
      </c>
      <c r="Q82" s="30">
        <v>4</v>
      </c>
      <c r="R82" s="6" t="s">
        <v>41</v>
      </c>
      <c r="S82" s="8">
        <v>1</v>
      </c>
      <c r="T82" s="23">
        <v>0</v>
      </c>
      <c r="U82" s="23">
        <v>0</v>
      </c>
      <c r="V82" s="23">
        <v>0</v>
      </c>
      <c r="W82" s="5">
        <f t="shared" si="2"/>
        <v>1</v>
      </c>
      <c r="X82" s="5">
        <f t="shared" si="3"/>
        <v>3</v>
      </c>
      <c r="Y82" s="13">
        <v>3287015000</v>
      </c>
      <c r="Z82" s="20">
        <v>3287</v>
      </c>
      <c r="AA82" s="20">
        <v>3287</v>
      </c>
      <c r="AB82" s="20">
        <v>3287</v>
      </c>
      <c r="AC82" s="51"/>
    </row>
    <row r="83" spans="1:29" s="4" customFormat="1" ht="13.5" hidden="1" customHeight="1" x14ac:dyDescent="0.25">
      <c r="A83" s="25">
        <v>1</v>
      </c>
      <c r="B83" s="24" t="s">
        <v>30</v>
      </c>
      <c r="C83" s="24" t="s">
        <v>175</v>
      </c>
      <c r="D83" s="25">
        <v>95</v>
      </c>
      <c r="E83" s="25" t="s">
        <v>369</v>
      </c>
      <c r="F83" s="24" t="s">
        <v>370</v>
      </c>
      <c r="G83" s="24" t="s">
        <v>371</v>
      </c>
      <c r="H83" s="24" t="s">
        <v>35</v>
      </c>
      <c r="I83" s="24"/>
      <c r="J83" s="24" t="s">
        <v>153</v>
      </c>
      <c r="K83" s="24" t="s">
        <v>372</v>
      </c>
      <c r="L83" s="26">
        <v>31</v>
      </c>
      <c r="M83" s="27">
        <v>2759</v>
      </c>
      <c r="N83" s="28" t="s">
        <v>373</v>
      </c>
      <c r="O83" s="29" t="s">
        <v>374</v>
      </c>
      <c r="P83" s="29" t="s">
        <v>375</v>
      </c>
      <c r="Q83" s="30">
        <v>10</v>
      </c>
      <c r="R83" s="6" t="s">
        <v>41</v>
      </c>
      <c r="S83" s="8">
        <v>0</v>
      </c>
      <c r="T83" s="23">
        <v>0</v>
      </c>
      <c r="U83" s="23">
        <v>0</v>
      </c>
      <c r="V83" s="23">
        <v>0</v>
      </c>
      <c r="W83" s="5">
        <f t="shared" si="2"/>
        <v>0</v>
      </c>
      <c r="X83" s="5">
        <f t="shared" si="3"/>
        <v>10</v>
      </c>
      <c r="Y83" s="13">
        <v>0</v>
      </c>
      <c r="Z83" s="20">
        <v>0</v>
      </c>
      <c r="AA83" s="20">
        <v>587</v>
      </c>
      <c r="AB83" s="20">
        <v>880</v>
      </c>
      <c r="AC83" s="51"/>
    </row>
    <row r="84" spans="1:29" s="4" customFormat="1" ht="13.5" hidden="1" customHeight="1" x14ac:dyDescent="0.25">
      <c r="A84" s="25">
        <v>1</v>
      </c>
      <c r="B84" s="24" t="s">
        <v>30</v>
      </c>
      <c r="C84" s="24" t="s">
        <v>175</v>
      </c>
      <c r="D84" s="25">
        <v>96</v>
      </c>
      <c r="E84" s="25" t="s">
        <v>376</v>
      </c>
      <c r="F84" s="24" t="s">
        <v>370</v>
      </c>
      <c r="G84" s="24" t="s">
        <v>371</v>
      </c>
      <c r="H84" s="24" t="s">
        <v>35</v>
      </c>
      <c r="I84" s="24"/>
      <c r="J84" s="24" t="s">
        <v>153</v>
      </c>
      <c r="K84" s="24" t="s">
        <v>372</v>
      </c>
      <c r="L84" s="26">
        <v>31</v>
      </c>
      <c r="M84" s="27">
        <v>2759</v>
      </c>
      <c r="N84" s="28" t="s">
        <v>373</v>
      </c>
      <c r="O84" s="29" t="s">
        <v>377</v>
      </c>
      <c r="P84" s="29" t="s">
        <v>40</v>
      </c>
      <c r="Q84" s="30">
        <v>10</v>
      </c>
      <c r="R84" s="6" t="s">
        <v>41</v>
      </c>
      <c r="S84" s="8">
        <v>0</v>
      </c>
      <c r="T84" s="23">
        <v>0</v>
      </c>
      <c r="U84" s="23">
        <v>0</v>
      </c>
      <c r="V84" s="23">
        <v>0</v>
      </c>
      <c r="W84" s="5">
        <f t="shared" si="2"/>
        <v>0</v>
      </c>
      <c r="X84" s="5">
        <f t="shared" si="3"/>
        <v>10</v>
      </c>
      <c r="Y84" s="13">
        <v>0</v>
      </c>
      <c r="Z84" s="20">
        <v>587</v>
      </c>
      <c r="AA84" s="20">
        <v>880</v>
      </c>
      <c r="AB84" s="20">
        <v>0</v>
      </c>
      <c r="AC84" s="51"/>
    </row>
    <row r="85" spans="1:29" s="4" customFormat="1" ht="13.5" hidden="1" customHeight="1" x14ac:dyDescent="0.25">
      <c r="A85" s="25">
        <v>1</v>
      </c>
      <c r="B85" s="24" t="s">
        <v>30</v>
      </c>
      <c r="C85" s="24" t="s">
        <v>149</v>
      </c>
      <c r="D85" s="25">
        <v>97</v>
      </c>
      <c r="E85" s="25" t="s">
        <v>378</v>
      </c>
      <c r="F85" s="24" t="s">
        <v>379</v>
      </c>
      <c r="G85" s="24" t="s">
        <v>380</v>
      </c>
      <c r="H85" s="24" t="s">
        <v>35</v>
      </c>
      <c r="I85" s="24"/>
      <c r="J85" s="24" t="s">
        <v>153</v>
      </c>
      <c r="K85" s="24" t="s">
        <v>154</v>
      </c>
      <c r="L85" s="26">
        <v>32</v>
      </c>
      <c r="M85" s="27">
        <v>2561</v>
      </c>
      <c r="N85" s="28" t="s">
        <v>381</v>
      </c>
      <c r="O85" s="29" t="s">
        <v>382</v>
      </c>
      <c r="P85" s="29" t="s">
        <v>383</v>
      </c>
      <c r="Q85" s="30">
        <v>80</v>
      </c>
      <c r="R85" s="6" t="s">
        <v>41</v>
      </c>
      <c r="S85" s="8">
        <v>14</v>
      </c>
      <c r="T85" s="23">
        <v>0</v>
      </c>
      <c r="U85" s="23">
        <v>0</v>
      </c>
      <c r="V85" s="23">
        <v>0</v>
      </c>
      <c r="W85" s="5">
        <f t="shared" si="2"/>
        <v>14</v>
      </c>
      <c r="X85" s="5">
        <f t="shared" si="3"/>
        <v>66</v>
      </c>
      <c r="Y85" s="13">
        <v>443832000</v>
      </c>
      <c r="Z85" s="20">
        <v>469</v>
      </c>
      <c r="AA85" s="20">
        <v>782</v>
      </c>
      <c r="AB85" s="20">
        <v>876</v>
      </c>
      <c r="AC85" s="51"/>
    </row>
    <row r="86" spans="1:29" s="4" customFormat="1" ht="13.5" hidden="1" customHeight="1" x14ac:dyDescent="0.25">
      <c r="A86" s="25">
        <v>1</v>
      </c>
      <c r="B86" s="24" t="s">
        <v>30</v>
      </c>
      <c r="C86" s="24" t="s">
        <v>149</v>
      </c>
      <c r="D86" s="25">
        <v>98</v>
      </c>
      <c r="E86" s="25" t="s">
        <v>384</v>
      </c>
      <c r="F86" s="24" t="s">
        <v>379</v>
      </c>
      <c r="G86" s="24" t="s">
        <v>385</v>
      </c>
      <c r="H86" s="24" t="s">
        <v>35</v>
      </c>
      <c r="I86" s="24"/>
      <c r="J86" s="24" t="s">
        <v>153</v>
      </c>
      <c r="K86" s="24" t="s">
        <v>154</v>
      </c>
      <c r="L86" s="26">
        <v>32</v>
      </c>
      <c r="M86" s="27">
        <v>2561</v>
      </c>
      <c r="N86" s="28" t="s">
        <v>381</v>
      </c>
      <c r="O86" s="29" t="s">
        <v>386</v>
      </c>
      <c r="P86" s="29" t="s">
        <v>200</v>
      </c>
      <c r="Q86" s="30">
        <v>800</v>
      </c>
      <c r="R86" s="6" t="s">
        <v>41</v>
      </c>
      <c r="S86" s="8">
        <v>177</v>
      </c>
      <c r="T86" s="23">
        <v>0</v>
      </c>
      <c r="U86" s="23">
        <v>0</v>
      </c>
      <c r="V86" s="23">
        <v>0</v>
      </c>
      <c r="W86" s="5">
        <f t="shared" si="2"/>
        <v>177</v>
      </c>
      <c r="X86" s="5">
        <f t="shared" si="3"/>
        <v>623</v>
      </c>
      <c r="Y86" s="13">
        <v>535660000</v>
      </c>
      <c r="Z86" s="20">
        <v>755</v>
      </c>
      <c r="AA86" s="20">
        <v>906</v>
      </c>
      <c r="AB86" s="20">
        <v>302</v>
      </c>
      <c r="AC86" s="51"/>
    </row>
    <row r="87" spans="1:29" s="4" customFormat="1" ht="13.5" hidden="1" customHeight="1" x14ac:dyDescent="0.25">
      <c r="A87" s="25">
        <v>1</v>
      </c>
      <c r="B87" s="24" t="s">
        <v>30</v>
      </c>
      <c r="C87" s="24" t="s">
        <v>149</v>
      </c>
      <c r="D87" s="25">
        <v>99</v>
      </c>
      <c r="E87" s="25" t="s">
        <v>387</v>
      </c>
      <c r="F87" s="24" t="s">
        <v>379</v>
      </c>
      <c r="G87" s="24" t="s">
        <v>388</v>
      </c>
      <c r="H87" s="24" t="s">
        <v>59</v>
      </c>
      <c r="I87" s="24"/>
      <c r="J87" s="24" t="s">
        <v>153</v>
      </c>
      <c r="K87" s="24" t="s">
        <v>154</v>
      </c>
      <c r="L87" s="26">
        <v>32</v>
      </c>
      <c r="M87" s="27">
        <v>2561</v>
      </c>
      <c r="N87" s="28" t="s">
        <v>381</v>
      </c>
      <c r="O87" s="29" t="s">
        <v>389</v>
      </c>
      <c r="P87" s="29" t="s">
        <v>390</v>
      </c>
      <c r="Q87" s="30">
        <v>75</v>
      </c>
      <c r="R87" s="6" t="s">
        <v>41</v>
      </c>
      <c r="S87" s="8">
        <v>18</v>
      </c>
      <c r="T87" s="23">
        <v>0</v>
      </c>
      <c r="U87" s="23">
        <v>0</v>
      </c>
      <c r="V87" s="23">
        <v>0</v>
      </c>
      <c r="W87" s="5">
        <f t="shared" si="2"/>
        <v>18</v>
      </c>
      <c r="X87" s="5">
        <f t="shared" si="3"/>
        <v>57</v>
      </c>
      <c r="Y87" s="13">
        <v>401813000</v>
      </c>
      <c r="Z87" s="20">
        <v>429</v>
      </c>
      <c r="AA87" s="20">
        <v>441</v>
      </c>
      <c r="AB87" s="20">
        <v>454</v>
      </c>
      <c r="AC87" s="51"/>
    </row>
    <row r="88" spans="1:29" s="4" customFormat="1" ht="13.5" hidden="1" customHeight="1" x14ac:dyDescent="0.25">
      <c r="A88" s="25">
        <v>1</v>
      </c>
      <c r="B88" s="24" t="s">
        <v>30</v>
      </c>
      <c r="C88" s="24" t="s">
        <v>149</v>
      </c>
      <c r="D88" s="25">
        <v>107</v>
      </c>
      <c r="E88" s="25" t="s">
        <v>391</v>
      </c>
      <c r="F88" s="24" t="s">
        <v>379</v>
      </c>
      <c r="G88" s="24" t="s">
        <v>392</v>
      </c>
      <c r="H88" s="24" t="s">
        <v>35</v>
      </c>
      <c r="I88" s="24"/>
      <c r="J88" s="24" t="s">
        <v>153</v>
      </c>
      <c r="K88" s="24" t="s">
        <v>154</v>
      </c>
      <c r="L88" s="26">
        <v>32</v>
      </c>
      <c r="M88" s="27">
        <v>2561</v>
      </c>
      <c r="N88" s="28" t="s">
        <v>381</v>
      </c>
      <c r="O88" s="29" t="s">
        <v>393</v>
      </c>
      <c r="P88" s="29" t="s">
        <v>394</v>
      </c>
      <c r="Q88" s="30">
        <v>20</v>
      </c>
      <c r="R88" s="6" t="s">
        <v>41</v>
      </c>
      <c r="S88" s="8">
        <v>5</v>
      </c>
      <c r="T88" s="23">
        <v>0</v>
      </c>
      <c r="U88" s="23">
        <v>0</v>
      </c>
      <c r="V88" s="23">
        <v>0</v>
      </c>
      <c r="W88" s="5">
        <f t="shared" si="2"/>
        <v>5</v>
      </c>
      <c r="X88" s="5">
        <f t="shared" si="3"/>
        <v>15</v>
      </c>
      <c r="Y88" s="13">
        <v>299290000</v>
      </c>
      <c r="Z88" s="20">
        <v>316</v>
      </c>
      <c r="AA88" s="20">
        <v>316</v>
      </c>
      <c r="AB88" s="20">
        <v>380</v>
      </c>
      <c r="AC88" s="51"/>
    </row>
    <row r="89" spans="1:29" s="4" customFormat="1" ht="13.5" hidden="1" customHeight="1" x14ac:dyDescent="0.25">
      <c r="A89" s="25">
        <v>1</v>
      </c>
      <c r="B89" s="24" t="s">
        <v>30</v>
      </c>
      <c r="C89" s="24" t="s">
        <v>149</v>
      </c>
      <c r="D89" s="25">
        <v>108</v>
      </c>
      <c r="E89" s="25" t="s">
        <v>395</v>
      </c>
      <c r="F89" s="24" t="s">
        <v>379</v>
      </c>
      <c r="G89" s="24" t="s">
        <v>392</v>
      </c>
      <c r="H89" s="24" t="s">
        <v>35</v>
      </c>
      <c r="I89" s="24"/>
      <c r="J89" s="24" t="s">
        <v>153</v>
      </c>
      <c r="K89" s="24" t="s">
        <v>154</v>
      </c>
      <c r="L89" s="26">
        <v>32</v>
      </c>
      <c r="M89" s="27">
        <v>2561</v>
      </c>
      <c r="N89" s="28" t="s">
        <v>381</v>
      </c>
      <c r="O89" s="29" t="s">
        <v>396</v>
      </c>
      <c r="P89" s="29" t="s">
        <v>64</v>
      </c>
      <c r="Q89" s="30">
        <v>40</v>
      </c>
      <c r="R89" s="6" t="s">
        <v>41</v>
      </c>
      <c r="S89" s="8">
        <v>9</v>
      </c>
      <c r="T89" s="23">
        <v>0</v>
      </c>
      <c r="U89" s="23">
        <v>0</v>
      </c>
      <c r="V89" s="23">
        <v>0</v>
      </c>
      <c r="W89" s="5">
        <f t="shared" si="2"/>
        <v>9</v>
      </c>
      <c r="X89" s="5">
        <f t="shared" si="3"/>
        <v>31</v>
      </c>
      <c r="Y89" s="13">
        <v>166246000</v>
      </c>
      <c r="Z89" s="20">
        <v>150</v>
      </c>
      <c r="AA89" s="20">
        <v>154</v>
      </c>
      <c r="AB89" s="20">
        <v>159</v>
      </c>
      <c r="AC89" s="51"/>
    </row>
    <row r="90" spans="1:29" s="4" customFormat="1" ht="13.5" hidden="1" customHeight="1" x14ac:dyDescent="0.25">
      <c r="A90" s="25">
        <v>1</v>
      </c>
      <c r="B90" s="24" t="s">
        <v>30</v>
      </c>
      <c r="C90" s="24" t="s">
        <v>149</v>
      </c>
      <c r="D90" s="25">
        <v>109</v>
      </c>
      <c r="E90" s="25" t="s">
        <v>397</v>
      </c>
      <c r="F90" s="24" t="s">
        <v>151</v>
      </c>
      <c r="G90" s="24" t="s">
        <v>398</v>
      </c>
      <c r="H90" s="24" t="s">
        <v>35</v>
      </c>
      <c r="I90" s="24"/>
      <c r="J90" s="24" t="s">
        <v>153</v>
      </c>
      <c r="K90" s="24" t="s">
        <v>154</v>
      </c>
      <c r="L90" s="26">
        <v>32</v>
      </c>
      <c r="M90" s="27">
        <v>2561</v>
      </c>
      <c r="N90" s="28" t="s">
        <v>381</v>
      </c>
      <c r="O90" s="29" t="s">
        <v>399</v>
      </c>
      <c r="P90" s="29" t="s">
        <v>400</v>
      </c>
      <c r="Q90" s="30">
        <v>16</v>
      </c>
      <c r="R90" s="6" t="s">
        <v>41</v>
      </c>
      <c r="S90" s="8">
        <v>2</v>
      </c>
      <c r="T90" s="23">
        <v>0</v>
      </c>
      <c r="U90" s="23">
        <v>0</v>
      </c>
      <c r="V90" s="23">
        <v>0</v>
      </c>
      <c r="W90" s="5">
        <f t="shared" si="2"/>
        <v>2</v>
      </c>
      <c r="X90" s="5">
        <f t="shared" si="3"/>
        <v>14</v>
      </c>
      <c r="Y90" s="13">
        <v>170050000</v>
      </c>
      <c r="Z90" s="20">
        <v>360</v>
      </c>
      <c r="AA90" s="20">
        <v>360</v>
      </c>
      <c r="AB90" s="20">
        <v>288</v>
      </c>
      <c r="AC90" s="51"/>
    </row>
    <row r="91" spans="1:29" s="4" customFormat="1" ht="13.5" hidden="1" customHeight="1" x14ac:dyDescent="0.25">
      <c r="A91" s="25">
        <v>1</v>
      </c>
      <c r="B91" s="24" t="s">
        <v>30</v>
      </c>
      <c r="C91" s="24" t="s">
        <v>186</v>
      </c>
      <c r="D91" s="25">
        <v>62</v>
      </c>
      <c r="E91" s="25" t="s">
        <v>401</v>
      </c>
      <c r="F91" s="24" t="s">
        <v>272</v>
      </c>
      <c r="G91" s="24" t="s">
        <v>402</v>
      </c>
      <c r="H91" s="24" t="s">
        <v>35</v>
      </c>
      <c r="I91" s="24"/>
      <c r="J91" s="24" t="s">
        <v>274</v>
      </c>
      <c r="K91" s="24" t="s">
        <v>275</v>
      </c>
      <c r="L91" s="26">
        <v>33</v>
      </c>
      <c r="M91" s="27">
        <v>2656</v>
      </c>
      <c r="N91" s="28" t="s">
        <v>403</v>
      </c>
      <c r="O91" s="29" t="s">
        <v>404</v>
      </c>
      <c r="P91" s="29" t="s">
        <v>67</v>
      </c>
      <c r="Q91" s="30">
        <v>3</v>
      </c>
      <c r="R91" s="6" t="s">
        <v>41</v>
      </c>
      <c r="S91" s="8">
        <v>1</v>
      </c>
      <c r="T91" s="23">
        <v>0</v>
      </c>
      <c r="U91" s="23">
        <v>0</v>
      </c>
      <c r="V91" s="23">
        <v>0</v>
      </c>
      <c r="W91" s="5">
        <f t="shared" si="2"/>
        <v>1</v>
      </c>
      <c r="X91" s="5">
        <f t="shared" si="3"/>
        <v>2</v>
      </c>
      <c r="Y91" s="13">
        <v>1129961000</v>
      </c>
      <c r="Z91" s="20">
        <v>479</v>
      </c>
      <c r="AA91" s="20">
        <v>493</v>
      </c>
      <c r="AB91" s="20">
        <v>0</v>
      </c>
      <c r="AC91" s="51"/>
    </row>
    <row r="92" spans="1:29" s="4" customFormat="1" ht="13.5" hidden="1" customHeight="1" x14ac:dyDescent="0.25">
      <c r="A92" s="25">
        <v>1</v>
      </c>
      <c r="B92" s="24" t="s">
        <v>30</v>
      </c>
      <c r="C92" s="24" t="s">
        <v>149</v>
      </c>
      <c r="D92" s="25">
        <v>103</v>
      </c>
      <c r="E92" s="25" t="s">
        <v>405</v>
      </c>
      <c r="F92" s="24" t="s">
        <v>406</v>
      </c>
      <c r="G92" s="24" t="s">
        <v>407</v>
      </c>
      <c r="H92" s="24" t="s">
        <v>59</v>
      </c>
      <c r="I92" s="24"/>
      <c r="J92" s="24" t="s">
        <v>153</v>
      </c>
      <c r="K92" s="24" t="s">
        <v>154</v>
      </c>
      <c r="L92" s="26">
        <v>34</v>
      </c>
      <c r="M92" s="27">
        <v>2592</v>
      </c>
      <c r="N92" s="28" t="s">
        <v>408</v>
      </c>
      <c r="O92" s="29" t="s">
        <v>409</v>
      </c>
      <c r="P92" s="29" t="s">
        <v>410</v>
      </c>
      <c r="Q92" s="30">
        <v>1</v>
      </c>
      <c r="R92" s="6" t="s">
        <v>41</v>
      </c>
      <c r="S92" s="8">
        <v>0.25</v>
      </c>
      <c r="T92" s="23">
        <v>0</v>
      </c>
      <c r="U92" s="23">
        <v>0</v>
      </c>
      <c r="V92" s="23">
        <v>0</v>
      </c>
      <c r="W92" s="5">
        <f t="shared" si="2"/>
        <v>0.25</v>
      </c>
      <c r="X92" s="5">
        <f t="shared" si="3"/>
        <v>0.75</v>
      </c>
      <c r="Y92" s="13">
        <v>281269000</v>
      </c>
      <c r="Z92" s="20">
        <v>300</v>
      </c>
      <c r="AA92" s="20">
        <v>309</v>
      </c>
      <c r="AB92" s="20">
        <v>318</v>
      </c>
      <c r="AC92" s="51"/>
    </row>
    <row r="93" spans="1:29" s="4" customFormat="1" ht="13.5" hidden="1" customHeight="1" x14ac:dyDescent="0.25">
      <c r="A93" s="25">
        <v>1</v>
      </c>
      <c r="B93" s="24" t="s">
        <v>30</v>
      </c>
      <c r="C93" s="24" t="s">
        <v>149</v>
      </c>
      <c r="D93" s="25">
        <v>104</v>
      </c>
      <c r="E93" s="25" t="s">
        <v>411</v>
      </c>
      <c r="F93" s="24" t="s">
        <v>406</v>
      </c>
      <c r="G93" s="24" t="s">
        <v>407</v>
      </c>
      <c r="H93" s="24" t="s">
        <v>59</v>
      </c>
      <c r="I93" s="24"/>
      <c r="J93" s="24" t="s">
        <v>153</v>
      </c>
      <c r="K93" s="24" t="s">
        <v>154</v>
      </c>
      <c r="L93" s="26">
        <v>34</v>
      </c>
      <c r="M93" s="27">
        <v>2592</v>
      </c>
      <c r="N93" s="28" t="s">
        <v>408</v>
      </c>
      <c r="O93" s="29" t="s">
        <v>412</v>
      </c>
      <c r="P93" s="29" t="s">
        <v>413</v>
      </c>
      <c r="Q93" s="30">
        <v>1</v>
      </c>
      <c r="R93" s="6" t="s">
        <v>41</v>
      </c>
      <c r="S93" s="8">
        <v>0.25</v>
      </c>
      <c r="T93" s="23">
        <v>0</v>
      </c>
      <c r="U93" s="23">
        <v>0</v>
      </c>
      <c r="V93" s="23">
        <v>0</v>
      </c>
      <c r="W93" s="5">
        <f t="shared" si="2"/>
        <v>0.25</v>
      </c>
      <c r="X93" s="5">
        <f t="shared" si="3"/>
        <v>0.75</v>
      </c>
      <c r="Y93" s="13">
        <v>308056000</v>
      </c>
      <c r="Z93" s="20">
        <v>329</v>
      </c>
      <c r="AA93" s="20">
        <v>338</v>
      </c>
      <c r="AB93" s="20">
        <v>348</v>
      </c>
      <c r="AC93" s="51"/>
    </row>
    <row r="94" spans="1:29" s="4" customFormat="1" ht="13.5" hidden="1" customHeight="1" x14ac:dyDescent="0.25">
      <c r="A94" s="25">
        <v>1</v>
      </c>
      <c r="B94" s="24" t="s">
        <v>30</v>
      </c>
      <c r="C94" s="24" t="s">
        <v>149</v>
      </c>
      <c r="D94" s="25">
        <v>105</v>
      </c>
      <c r="E94" s="25" t="s">
        <v>414</v>
      </c>
      <c r="F94" s="24" t="s">
        <v>406</v>
      </c>
      <c r="G94" s="24" t="s">
        <v>407</v>
      </c>
      <c r="H94" s="24" t="s">
        <v>59</v>
      </c>
      <c r="I94" s="24"/>
      <c r="J94" s="24" t="s">
        <v>153</v>
      </c>
      <c r="K94" s="24" t="s">
        <v>154</v>
      </c>
      <c r="L94" s="26">
        <v>34</v>
      </c>
      <c r="M94" s="27">
        <v>2592</v>
      </c>
      <c r="N94" s="28" t="s">
        <v>408</v>
      </c>
      <c r="O94" s="29" t="s">
        <v>415</v>
      </c>
      <c r="P94" s="29" t="s">
        <v>416</v>
      </c>
      <c r="Q94" s="30">
        <v>1</v>
      </c>
      <c r="R94" s="6" t="s">
        <v>41</v>
      </c>
      <c r="S94" s="8">
        <v>0.25</v>
      </c>
      <c r="T94" s="23">
        <v>0</v>
      </c>
      <c r="U94" s="23">
        <v>0</v>
      </c>
      <c r="V94" s="23">
        <v>0</v>
      </c>
      <c r="W94" s="5">
        <f t="shared" si="2"/>
        <v>0.25</v>
      </c>
      <c r="X94" s="5">
        <f t="shared" si="3"/>
        <v>0.75</v>
      </c>
      <c r="Y94" s="13">
        <v>87059000</v>
      </c>
      <c r="Z94" s="20">
        <v>93</v>
      </c>
      <c r="AA94" s="20">
        <v>96</v>
      </c>
      <c r="AB94" s="20">
        <v>98</v>
      </c>
      <c r="AC94" s="51"/>
    </row>
    <row r="95" spans="1:29" s="4" customFormat="1" ht="13.5" hidden="1" customHeight="1" x14ac:dyDescent="0.25">
      <c r="A95" s="25">
        <v>3</v>
      </c>
      <c r="B95" s="24" t="s">
        <v>417</v>
      </c>
      <c r="C95" s="24" t="s">
        <v>31</v>
      </c>
      <c r="D95" s="25">
        <v>1</v>
      </c>
      <c r="E95" s="25" t="s">
        <v>32</v>
      </c>
      <c r="F95" s="24" t="s">
        <v>33</v>
      </c>
      <c r="G95" s="24" t="s">
        <v>34</v>
      </c>
      <c r="H95" s="24" t="s">
        <v>35</v>
      </c>
      <c r="I95" s="24"/>
      <c r="J95" s="24" t="s">
        <v>36</v>
      </c>
      <c r="K95" s="24" t="s">
        <v>37</v>
      </c>
      <c r="L95" s="26">
        <v>1</v>
      </c>
      <c r="M95" s="27">
        <v>2683</v>
      </c>
      <c r="N95" s="28" t="s">
        <v>418</v>
      </c>
      <c r="O95" s="29" t="s">
        <v>419</v>
      </c>
      <c r="P95" s="29" t="s">
        <v>40</v>
      </c>
      <c r="Q95" s="30">
        <v>60</v>
      </c>
      <c r="R95" s="6" t="s">
        <v>41</v>
      </c>
      <c r="S95" s="8">
        <v>60</v>
      </c>
      <c r="T95" s="23">
        <v>0</v>
      </c>
      <c r="U95" s="23">
        <v>0</v>
      </c>
      <c r="V95" s="23">
        <v>0</v>
      </c>
      <c r="W95" s="5">
        <f t="shared" si="2"/>
        <v>60</v>
      </c>
      <c r="X95" s="5">
        <f t="shared" si="3"/>
        <v>0</v>
      </c>
      <c r="Y95" s="13">
        <v>429762000</v>
      </c>
      <c r="Z95" s="20">
        <v>352</v>
      </c>
      <c r="AA95" s="20">
        <v>362</v>
      </c>
      <c r="AB95" s="20">
        <v>373</v>
      </c>
      <c r="AC95" s="51"/>
    </row>
    <row r="96" spans="1:29" s="4" customFormat="1" ht="13.5" hidden="1" customHeight="1" x14ac:dyDescent="0.25">
      <c r="A96" s="25">
        <v>3</v>
      </c>
      <c r="B96" s="24" t="s">
        <v>417</v>
      </c>
      <c r="C96" s="24" t="s">
        <v>31</v>
      </c>
      <c r="D96" s="25">
        <v>2</v>
      </c>
      <c r="E96" s="25" t="s">
        <v>42</v>
      </c>
      <c r="F96" s="24" t="s">
        <v>33</v>
      </c>
      <c r="G96" s="24" t="s">
        <v>34</v>
      </c>
      <c r="H96" s="24" t="s">
        <v>35</v>
      </c>
      <c r="I96" s="24"/>
      <c r="J96" s="24" t="s">
        <v>36</v>
      </c>
      <c r="K96" s="24" t="s">
        <v>37</v>
      </c>
      <c r="L96" s="26">
        <v>1</v>
      </c>
      <c r="M96" s="27">
        <v>2683</v>
      </c>
      <c r="N96" s="28" t="s">
        <v>418</v>
      </c>
      <c r="O96" s="29" t="s">
        <v>43</v>
      </c>
      <c r="P96" s="29" t="s">
        <v>44</v>
      </c>
      <c r="Q96" s="30">
        <v>4</v>
      </c>
      <c r="R96" s="6" t="s">
        <v>41</v>
      </c>
      <c r="S96" s="8">
        <v>4</v>
      </c>
      <c r="T96" s="23">
        <v>0</v>
      </c>
      <c r="U96" s="23">
        <v>0</v>
      </c>
      <c r="V96" s="23">
        <v>0</v>
      </c>
      <c r="W96" s="5">
        <f t="shared" si="2"/>
        <v>4</v>
      </c>
      <c r="X96" s="5">
        <f t="shared" si="3"/>
        <v>0</v>
      </c>
      <c r="Y96" s="13">
        <v>280539000</v>
      </c>
      <c r="Z96" s="20">
        <v>235</v>
      </c>
      <c r="AA96" s="20">
        <v>241</v>
      </c>
      <c r="AB96" s="20">
        <v>249</v>
      </c>
      <c r="AC96" s="51"/>
    </row>
    <row r="97" spans="1:29" s="4" customFormat="1" ht="13.5" hidden="1" customHeight="1" x14ac:dyDescent="0.25">
      <c r="A97" s="25">
        <v>3</v>
      </c>
      <c r="B97" s="24" t="s">
        <v>417</v>
      </c>
      <c r="C97" s="24" t="s">
        <v>48</v>
      </c>
      <c r="D97" s="25">
        <v>4</v>
      </c>
      <c r="E97" s="25" t="s">
        <v>49</v>
      </c>
      <c r="F97" s="24" t="s">
        <v>50</v>
      </c>
      <c r="G97" s="24" t="s">
        <v>51</v>
      </c>
      <c r="H97" s="24" t="s">
        <v>35</v>
      </c>
      <c r="I97" s="24"/>
      <c r="J97" s="24" t="s">
        <v>36</v>
      </c>
      <c r="K97" s="24" t="s">
        <v>52</v>
      </c>
      <c r="L97" s="26">
        <v>2</v>
      </c>
      <c r="M97" s="27">
        <v>2901</v>
      </c>
      <c r="N97" s="28" t="s">
        <v>420</v>
      </c>
      <c r="O97" s="29" t="s">
        <v>421</v>
      </c>
      <c r="P97" s="29" t="s">
        <v>55</v>
      </c>
      <c r="Q97" s="30">
        <v>2400</v>
      </c>
      <c r="R97" s="6" t="s">
        <v>41</v>
      </c>
      <c r="S97" s="8">
        <v>2400</v>
      </c>
      <c r="T97" s="23">
        <v>0</v>
      </c>
      <c r="U97" s="23">
        <v>0</v>
      </c>
      <c r="V97" s="23">
        <v>0</v>
      </c>
      <c r="W97" s="5">
        <f t="shared" si="2"/>
        <v>2400</v>
      </c>
      <c r="X97" s="5">
        <f t="shared" si="3"/>
        <v>0</v>
      </c>
      <c r="Y97" s="13">
        <v>901306000</v>
      </c>
      <c r="Z97" s="20">
        <v>747</v>
      </c>
      <c r="AA97" s="20">
        <v>768</v>
      </c>
      <c r="AB97" s="20">
        <v>791</v>
      </c>
      <c r="AC97" s="51"/>
    </row>
    <row r="98" spans="1:29" s="4" customFormat="1" ht="13.5" hidden="1" customHeight="1" x14ac:dyDescent="0.25">
      <c r="A98" s="25">
        <v>3</v>
      </c>
      <c r="B98" s="24" t="s">
        <v>417</v>
      </c>
      <c r="C98" s="24" t="s">
        <v>31</v>
      </c>
      <c r="D98" s="25">
        <v>5</v>
      </c>
      <c r="E98" s="25" t="s">
        <v>56</v>
      </c>
      <c r="F98" s="24" t="s">
        <v>57</v>
      </c>
      <c r="G98" s="24" t="s">
        <v>58</v>
      </c>
      <c r="H98" s="24" t="s">
        <v>59</v>
      </c>
      <c r="I98" s="24" t="s">
        <v>60</v>
      </c>
      <c r="J98" s="24" t="s">
        <v>36</v>
      </c>
      <c r="K98" s="24" t="s">
        <v>61</v>
      </c>
      <c r="L98" s="26">
        <v>3</v>
      </c>
      <c r="M98" s="27">
        <v>2885</v>
      </c>
      <c r="N98" s="28" t="s">
        <v>422</v>
      </c>
      <c r="O98" s="29" t="s">
        <v>423</v>
      </c>
      <c r="P98" s="29" t="s">
        <v>64</v>
      </c>
      <c r="Q98" s="30">
        <v>2</v>
      </c>
      <c r="R98" s="6" t="s">
        <v>41</v>
      </c>
      <c r="S98" s="8">
        <v>3</v>
      </c>
      <c r="T98" s="23">
        <v>0</v>
      </c>
      <c r="U98" s="23">
        <v>0</v>
      </c>
      <c r="V98" s="23">
        <v>0</v>
      </c>
      <c r="W98" s="5">
        <f t="shared" si="2"/>
        <v>3</v>
      </c>
      <c r="X98" s="5">
        <f t="shared" si="3"/>
        <v>-1</v>
      </c>
      <c r="Y98" s="13">
        <v>895337000</v>
      </c>
      <c r="Z98" s="20">
        <v>0</v>
      </c>
      <c r="AA98" s="20">
        <v>1524</v>
      </c>
      <c r="AB98" s="20">
        <v>0</v>
      </c>
      <c r="AC98" s="51"/>
    </row>
    <row r="99" spans="1:29" s="4" customFormat="1" ht="13.5" hidden="1" customHeight="1" x14ac:dyDescent="0.25">
      <c r="A99" s="25">
        <v>3</v>
      </c>
      <c r="B99" s="24" t="s">
        <v>417</v>
      </c>
      <c r="C99" s="24" t="s">
        <v>31</v>
      </c>
      <c r="D99" s="25">
        <v>7</v>
      </c>
      <c r="E99" s="25" t="s">
        <v>68</v>
      </c>
      <c r="F99" s="24" t="s">
        <v>33</v>
      </c>
      <c r="G99" s="24" t="s">
        <v>69</v>
      </c>
      <c r="H99" s="24" t="s">
        <v>35</v>
      </c>
      <c r="I99" s="24"/>
      <c r="J99" s="24" t="s">
        <v>36</v>
      </c>
      <c r="K99" s="24" t="s">
        <v>70</v>
      </c>
      <c r="L99" s="26">
        <v>4</v>
      </c>
      <c r="M99" s="27">
        <v>2882</v>
      </c>
      <c r="N99" s="28" t="s">
        <v>424</v>
      </c>
      <c r="O99" s="29" t="s">
        <v>425</v>
      </c>
      <c r="P99" s="29" t="s">
        <v>73</v>
      </c>
      <c r="Q99" s="30">
        <v>8</v>
      </c>
      <c r="R99" s="6" t="s">
        <v>41</v>
      </c>
      <c r="S99" s="8">
        <v>8</v>
      </c>
      <c r="T99" s="23">
        <v>0</v>
      </c>
      <c r="U99" s="23">
        <v>0</v>
      </c>
      <c r="V99" s="23">
        <v>0</v>
      </c>
      <c r="W99" s="5">
        <f t="shared" si="2"/>
        <v>8</v>
      </c>
      <c r="X99" s="5">
        <f t="shared" si="3"/>
        <v>0</v>
      </c>
      <c r="Y99" s="13">
        <v>250694000</v>
      </c>
      <c r="Z99" s="20">
        <v>209</v>
      </c>
      <c r="AA99" s="20">
        <v>215</v>
      </c>
      <c r="AB99" s="20">
        <v>221</v>
      </c>
      <c r="AC99" s="51"/>
    </row>
    <row r="100" spans="1:29" s="4" customFormat="1" ht="13.5" hidden="1" customHeight="1" x14ac:dyDescent="0.25">
      <c r="A100" s="25">
        <v>3</v>
      </c>
      <c r="B100" s="24" t="s">
        <v>417</v>
      </c>
      <c r="C100" s="24" t="s">
        <v>31</v>
      </c>
      <c r="D100" s="25">
        <v>10</v>
      </c>
      <c r="E100" s="25" t="s">
        <v>76</v>
      </c>
      <c r="F100" s="24" t="s">
        <v>33</v>
      </c>
      <c r="G100" s="24" t="s">
        <v>69</v>
      </c>
      <c r="H100" s="24" t="s">
        <v>35</v>
      </c>
      <c r="I100" s="24"/>
      <c r="J100" s="24" t="s">
        <v>36</v>
      </c>
      <c r="K100" s="24" t="s">
        <v>70</v>
      </c>
      <c r="L100" s="26">
        <v>4</v>
      </c>
      <c r="M100" s="27">
        <v>2882</v>
      </c>
      <c r="N100" s="28" t="s">
        <v>424</v>
      </c>
      <c r="O100" s="29" t="s">
        <v>426</v>
      </c>
      <c r="P100" s="29" t="s">
        <v>78</v>
      </c>
      <c r="Q100" s="30">
        <v>750</v>
      </c>
      <c r="R100" s="6" t="s">
        <v>41</v>
      </c>
      <c r="S100" s="8">
        <v>750</v>
      </c>
      <c r="T100" s="23">
        <v>0</v>
      </c>
      <c r="U100" s="23">
        <v>0</v>
      </c>
      <c r="V100" s="23">
        <v>0</v>
      </c>
      <c r="W100" s="5">
        <f t="shared" si="2"/>
        <v>750</v>
      </c>
      <c r="X100" s="5">
        <f t="shared" si="3"/>
        <v>0</v>
      </c>
      <c r="Y100" s="13">
        <v>208912000</v>
      </c>
      <c r="Z100" s="20">
        <v>171</v>
      </c>
      <c r="AA100" s="20">
        <v>176</v>
      </c>
      <c r="AB100" s="20">
        <v>181</v>
      </c>
      <c r="AC100" s="51"/>
    </row>
    <row r="101" spans="1:29" s="4" customFormat="1" ht="13.5" hidden="1" customHeight="1" x14ac:dyDescent="0.25">
      <c r="A101" s="25">
        <v>3</v>
      </c>
      <c r="B101" s="24" t="s">
        <v>417</v>
      </c>
      <c r="C101" s="24" t="s">
        <v>88</v>
      </c>
      <c r="D101" s="25">
        <v>15</v>
      </c>
      <c r="E101" s="25" t="s">
        <v>89</v>
      </c>
      <c r="F101" s="24" t="s">
        <v>90</v>
      </c>
      <c r="G101" s="24" t="s">
        <v>91</v>
      </c>
      <c r="H101" s="24" t="s">
        <v>35</v>
      </c>
      <c r="I101" s="24" t="s">
        <v>92</v>
      </c>
      <c r="J101" s="24" t="s">
        <v>36</v>
      </c>
      <c r="K101" s="24" t="s">
        <v>93</v>
      </c>
      <c r="L101" s="26">
        <v>6</v>
      </c>
      <c r="M101" s="27">
        <v>2899</v>
      </c>
      <c r="N101" s="28" t="s">
        <v>427</v>
      </c>
      <c r="O101" s="29" t="s">
        <v>428</v>
      </c>
      <c r="P101" s="29" t="s">
        <v>67</v>
      </c>
      <c r="Q101" s="30">
        <v>17000</v>
      </c>
      <c r="R101" s="6" t="s">
        <v>41</v>
      </c>
      <c r="S101" s="8">
        <v>17000</v>
      </c>
      <c r="T101" s="23">
        <v>0</v>
      </c>
      <c r="U101" s="23">
        <v>0</v>
      </c>
      <c r="V101" s="23">
        <v>0</v>
      </c>
      <c r="W101" s="5">
        <f t="shared" si="2"/>
        <v>17000</v>
      </c>
      <c r="X101" s="5">
        <f t="shared" si="3"/>
        <v>0</v>
      </c>
      <c r="Y101" s="13">
        <v>1038591000</v>
      </c>
      <c r="Z101" s="20">
        <v>883</v>
      </c>
      <c r="AA101" s="20">
        <v>908</v>
      </c>
      <c r="AB101" s="20">
        <v>935</v>
      </c>
      <c r="AC101" s="51"/>
    </row>
    <row r="102" spans="1:29" s="4" customFormat="1" ht="13.5" hidden="1" customHeight="1" x14ac:dyDescent="0.25">
      <c r="A102" s="25">
        <v>3</v>
      </c>
      <c r="B102" s="24" t="s">
        <v>417</v>
      </c>
      <c r="C102" s="24" t="s">
        <v>31</v>
      </c>
      <c r="D102" s="25">
        <v>16</v>
      </c>
      <c r="E102" s="25" t="s">
        <v>96</v>
      </c>
      <c r="F102" s="24" t="s">
        <v>33</v>
      </c>
      <c r="G102" s="24" t="s">
        <v>97</v>
      </c>
      <c r="H102" s="24" t="s">
        <v>59</v>
      </c>
      <c r="I102" s="24" t="s">
        <v>60</v>
      </c>
      <c r="J102" s="24" t="s">
        <v>36</v>
      </c>
      <c r="K102" s="24" t="s">
        <v>93</v>
      </c>
      <c r="L102" s="26">
        <v>7</v>
      </c>
      <c r="M102" s="27">
        <v>2883</v>
      </c>
      <c r="N102" s="28" t="s">
        <v>429</v>
      </c>
      <c r="O102" s="29" t="s">
        <v>430</v>
      </c>
      <c r="P102" s="29" t="s">
        <v>100</v>
      </c>
      <c r="Q102" s="30">
        <v>4</v>
      </c>
      <c r="R102" s="6" t="s">
        <v>41</v>
      </c>
      <c r="S102" s="8">
        <v>4</v>
      </c>
      <c r="T102" s="23">
        <v>0</v>
      </c>
      <c r="U102" s="23">
        <v>0</v>
      </c>
      <c r="V102" s="23">
        <v>0</v>
      </c>
      <c r="W102" s="5">
        <f t="shared" si="2"/>
        <v>4</v>
      </c>
      <c r="X102" s="5">
        <f t="shared" si="3"/>
        <v>0</v>
      </c>
      <c r="Y102" s="13">
        <v>1850364000</v>
      </c>
      <c r="Z102" s="20">
        <v>1532</v>
      </c>
      <c r="AA102" s="20">
        <v>1577</v>
      </c>
      <c r="AB102" s="20">
        <v>1622</v>
      </c>
      <c r="AC102" s="51"/>
    </row>
    <row r="103" spans="1:29" s="4" customFormat="1" ht="13.5" hidden="1" customHeight="1" x14ac:dyDescent="0.25">
      <c r="A103" s="25">
        <v>3</v>
      </c>
      <c r="B103" s="24" t="s">
        <v>417</v>
      </c>
      <c r="C103" s="24" t="s">
        <v>101</v>
      </c>
      <c r="D103" s="25">
        <v>46</v>
      </c>
      <c r="E103" s="25" t="s">
        <v>102</v>
      </c>
      <c r="F103" s="24" t="s">
        <v>103</v>
      </c>
      <c r="G103" s="24" t="s">
        <v>104</v>
      </c>
      <c r="H103" s="24" t="s">
        <v>59</v>
      </c>
      <c r="I103" s="24" t="s">
        <v>105</v>
      </c>
      <c r="J103" s="24" t="s">
        <v>106</v>
      </c>
      <c r="K103" s="24" t="s">
        <v>107</v>
      </c>
      <c r="L103" s="26">
        <v>8</v>
      </c>
      <c r="M103" s="27">
        <v>2902</v>
      </c>
      <c r="N103" s="28" t="s">
        <v>431</v>
      </c>
      <c r="O103" s="29" t="s">
        <v>432</v>
      </c>
      <c r="P103" s="29" t="s">
        <v>110</v>
      </c>
      <c r="Q103" s="30">
        <v>800</v>
      </c>
      <c r="R103" s="6" t="s">
        <v>41</v>
      </c>
      <c r="S103" s="8">
        <v>800</v>
      </c>
      <c r="T103" s="23">
        <v>0</v>
      </c>
      <c r="U103" s="23">
        <v>0</v>
      </c>
      <c r="V103" s="23">
        <v>0</v>
      </c>
      <c r="W103" s="5">
        <f t="shared" si="2"/>
        <v>800</v>
      </c>
      <c r="X103" s="5">
        <f t="shared" si="3"/>
        <v>0</v>
      </c>
      <c r="Y103" s="13">
        <v>1193783000</v>
      </c>
      <c r="Z103" s="20">
        <v>988</v>
      </c>
      <c r="AA103" s="20">
        <v>1017</v>
      </c>
      <c r="AB103" s="20">
        <v>1047</v>
      </c>
      <c r="AC103" s="51"/>
    </row>
    <row r="104" spans="1:29" s="4" customFormat="1" ht="13.5" hidden="1" customHeight="1" x14ac:dyDescent="0.25">
      <c r="A104" s="25">
        <v>3</v>
      </c>
      <c r="B104" s="24" t="s">
        <v>417</v>
      </c>
      <c r="C104" s="24" t="s">
        <v>101</v>
      </c>
      <c r="D104" s="25">
        <v>47</v>
      </c>
      <c r="E104" s="25" t="s">
        <v>111</v>
      </c>
      <c r="F104" s="24" t="s">
        <v>103</v>
      </c>
      <c r="G104" s="24" t="s">
        <v>112</v>
      </c>
      <c r="H104" s="24" t="s">
        <v>59</v>
      </c>
      <c r="I104" s="24" t="s">
        <v>105</v>
      </c>
      <c r="J104" s="24" t="s">
        <v>106</v>
      </c>
      <c r="K104" s="24" t="s">
        <v>107</v>
      </c>
      <c r="L104" s="26">
        <v>8</v>
      </c>
      <c r="M104" s="27">
        <v>2902</v>
      </c>
      <c r="N104" s="28" t="s">
        <v>431</v>
      </c>
      <c r="O104" s="29" t="s">
        <v>433</v>
      </c>
      <c r="P104" s="29" t="s">
        <v>114</v>
      </c>
      <c r="Q104" s="30">
        <v>1264</v>
      </c>
      <c r="R104" s="6" t="s">
        <v>41</v>
      </c>
      <c r="S104" s="8">
        <v>1264</v>
      </c>
      <c r="T104" s="23">
        <v>0</v>
      </c>
      <c r="U104" s="23">
        <v>0</v>
      </c>
      <c r="V104" s="23">
        <v>0</v>
      </c>
      <c r="W104" s="5">
        <f t="shared" si="2"/>
        <v>1264</v>
      </c>
      <c r="X104" s="5">
        <f t="shared" si="3"/>
        <v>0</v>
      </c>
      <c r="Y104" s="13">
        <v>596891000</v>
      </c>
      <c r="Z104" s="20">
        <v>494</v>
      </c>
      <c r="AA104" s="20">
        <v>509</v>
      </c>
      <c r="AB104" s="20">
        <v>522</v>
      </c>
      <c r="AC104" s="51"/>
    </row>
    <row r="105" spans="1:29" s="4" customFormat="1" ht="13.5" hidden="1" customHeight="1" x14ac:dyDescent="0.25">
      <c r="A105" s="25">
        <v>3</v>
      </c>
      <c r="B105" s="24" t="s">
        <v>417</v>
      </c>
      <c r="C105" s="24" t="s">
        <v>101</v>
      </c>
      <c r="D105" s="25">
        <v>48</v>
      </c>
      <c r="E105" s="25" t="s">
        <v>115</v>
      </c>
      <c r="F105" s="24" t="s">
        <v>103</v>
      </c>
      <c r="G105" s="24" t="s">
        <v>116</v>
      </c>
      <c r="H105" s="24" t="s">
        <v>59</v>
      </c>
      <c r="I105" s="24" t="s">
        <v>105</v>
      </c>
      <c r="J105" s="24" t="s">
        <v>106</v>
      </c>
      <c r="K105" s="24" t="s">
        <v>107</v>
      </c>
      <c r="L105" s="26">
        <v>8</v>
      </c>
      <c r="M105" s="27">
        <v>2902</v>
      </c>
      <c r="N105" s="28" t="s">
        <v>431</v>
      </c>
      <c r="O105" s="29" t="s">
        <v>434</v>
      </c>
      <c r="P105" s="29" t="s">
        <v>118</v>
      </c>
      <c r="Q105" s="30">
        <v>2500</v>
      </c>
      <c r="R105" s="6" t="s">
        <v>119</v>
      </c>
      <c r="S105" s="8">
        <v>2500</v>
      </c>
      <c r="T105" s="23">
        <v>0</v>
      </c>
      <c r="U105" s="23">
        <v>0</v>
      </c>
      <c r="V105" s="23">
        <v>0</v>
      </c>
      <c r="W105" s="5">
        <f t="shared" si="2"/>
        <v>625</v>
      </c>
      <c r="X105" s="5">
        <f t="shared" si="3"/>
        <v>1875</v>
      </c>
      <c r="Y105" s="13">
        <v>6565806000</v>
      </c>
      <c r="Z105" s="20">
        <v>5436</v>
      </c>
      <c r="AA105" s="20">
        <v>5594</v>
      </c>
      <c r="AB105" s="20">
        <v>5756</v>
      </c>
      <c r="AC105" s="51"/>
    </row>
    <row r="106" spans="1:29" s="4" customFormat="1" ht="13.5" hidden="1" customHeight="1" x14ac:dyDescent="0.25">
      <c r="A106" s="25">
        <v>3</v>
      </c>
      <c r="B106" s="24" t="s">
        <v>417</v>
      </c>
      <c r="C106" s="24" t="s">
        <v>101</v>
      </c>
      <c r="D106" s="25">
        <v>49</v>
      </c>
      <c r="E106" s="25" t="s">
        <v>435</v>
      </c>
      <c r="F106" s="24" t="s">
        <v>103</v>
      </c>
      <c r="G106" s="24" t="s">
        <v>436</v>
      </c>
      <c r="H106" s="24" t="s">
        <v>59</v>
      </c>
      <c r="I106" s="24" t="s">
        <v>105</v>
      </c>
      <c r="J106" s="24" t="s">
        <v>106</v>
      </c>
      <c r="K106" s="24" t="s">
        <v>437</v>
      </c>
      <c r="L106" s="26">
        <v>9</v>
      </c>
      <c r="M106" s="27">
        <v>2906</v>
      </c>
      <c r="N106" s="28" t="s">
        <v>438</v>
      </c>
      <c r="O106" s="29" t="s">
        <v>439</v>
      </c>
      <c r="P106" s="29" t="s">
        <v>440</v>
      </c>
      <c r="Q106" s="30">
        <v>150</v>
      </c>
      <c r="R106" s="6" t="s">
        <v>41</v>
      </c>
      <c r="S106" s="8">
        <v>150</v>
      </c>
      <c r="T106" s="23">
        <v>0</v>
      </c>
      <c r="U106" s="23">
        <v>0</v>
      </c>
      <c r="V106" s="23">
        <v>0</v>
      </c>
      <c r="W106" s="5">
        <f t="shared" si="2"/>
        <v>150</v>
      </c>
      <c r="X106" s="5">
        <f t="shared" si="3"/>
        <v>0</v>
      </c>
      <c r="Y106" s="13">
        <v>238757000</v>
      </c>
      <c r="Z106" s="20">
        <v>198</v>
      </c>
      <c r="AA106" s="20">
        <v>203</v>
      </c>
      <c r="AB106" s="20">
        <v>209</v>
      </c>
      <c r="AC106" s="51"/>
    </row>
    <row r="107" spans="1:29" s="4" customFormat="1" ht="13.5" hidden="1" customHeight="1" x14ac:dyDescent="0.25">
      <c r="A107" s="25">
        <v>3</v>
      </c>
      <c r="B107" s="24" t="s">
        <v>417</v>
      </c>
      <c r="C107" s="24" t="s">
        <v>120</v>
      </c>
      <c r="D107" s="25">
        <v>17</v>
      </c>
      <c r="E107" s="25" t="s">
        <v>121</v>
      </c>
      <c r="F107" s="24" t="s">
        <v>122</v>
      </c>
      <c r="G107" s="24" t="s">
        <v>123</v>
      </c>
      <c r="H107" s="24" t="s">
        <v>59</v>
      </c>
      <c r="I107" s="24" t="s">
        <v>124</v>
      </c>
      <c r="J107" s="24" t="s">
        <v>106</v>
      </c>
      <c r="K107" s="24" t="s">
        <v>125</v>
      </c>
      <c r="L107" s="26">
        <v>10</v>
      </c>
      <c r="M107" s="27">
        <v>2920</v>
      </c>
      <c r="N107" s="28" t="s">
        <v>441</v>
      </c>
      <c r="O107" s="29" t="s">
        <v>442</v>
      </c>
      <c r="P107" s="29" t="s">
        <v>128</v>
      </c>
      <c r="Q107" s="30">
        <v>500</v>
      </c>
      <c r="R107" s="6" t="s">
        <v>41</v>
      </c>
      <c r="S107" s="8">
        <v>500</v>
      </c>
      <c r="T107" s="23">
        <v>0</v>
      </c>
      <c r="U107" s="23">
        <v>0</v>
      </c>
      <c r="V107" s="23">
        <v>0</v>
      </c>
      <c r="W107" s="5">
        <f t="shared" si="2"/>
        <v>500</v>
      </c>
      <c r="X107" s="5">
        <f t="shared" si="3"/>
        <v>0</v>
      </c>
      <c r="Y107" s="13">
        <v>417824000</v>
      </c>
      <c r="Z107" s="20">
        <v>356</v>
      </c>
      <c r="AA107" s="20">
        <v>366</v>
      </c>
      <c r="AB107" s="20">
        <v>1433</v>
      </c>
      <c r="AC107" s="51"/>
    </row>
    <row r="108" spans="1:29" s="4" customFormat="1" ht="13.5" hidden="1" customHeight="1" x14ac:dyDescent="0.25">
      <c r="A108" s="25">
        <v>3</v>
      </c>
      <c r="B108" s="24" t="s">
        <v>417</v>
      </c>
      <c r="C108" s="24" t="s">
        <v>120</v>
      </c>
      <c r="D108" s="25">
        <v>18</v>
      </c>
      <c r="E108" s="25" t="s">
        <v>129</v>
      </c>
      <c r="F108" s="24" t="s">
        <v>122</v>
      </c>
      <c r="G108" s="24" t="s">
        <v>130</v>
      </c>
      <c r="H108" s="24" t="s">
        <v>59</v>
      </c>
      <c r="I108" s="24" t="s">
        <v>124</v>
      </c>
      <c r="J108" s="24" t="s">
        <v>106</v>
      </c>
      <c r="K108" s="24" t="s">
        <v>125</v>
      </c>
      <c r="L108" s="26">
        <v>10</v>
      </c>
      <c r="M108" s="27">
        <v>2920</v>
      </c>
      <c r="N108" s="28" t="s">
        <v>441</v>
      </c>
      <c r="O108" s="29" t="s">
        <v>443</v>
      </c>
      <c r="P108" s="29" t="s">
        <v>132</v>
      </c>
      <c r="Q108" s="30">
        <v>600</v>
      </c>
      <c r="R108" s="6" t="s">
        <v>41</v>
      </c>
      <c r="S108" s="8">
        <v>600</v>
      </c>
      <c r="T108" s="23">
        <v>0</v>
      </c>
      <c r="U108" s="23">
        <v>0</v>
      </c>
      <c r="V108" s="23">
        <v>0</v>
      </c>
      <c r="W108" s="5">
        <f t="shared" si="2"/>
        <v>600</v>
      </c>
      <c r="X108" s="5">
        <f t="shared" si="3"/>
        <v>0</v>
      </c>
      <c r="Y108" s="13">
        <v>298446000</v>
      </c>
      <c r="Z108" s="20">
        <v>247</v>
      </c>
      <c r="AA108" s="20">
        <v>254</v>
      </c>
      <c r="AB108" s="20">
        <v>262</v>
      </c>
      <c r="AC108" s="51"/>
    </row>
    <row r="109" spans="1:29" s="4" customFormat="1" ht="13.5" hidden="1" customHeight="1" x14ac:dyDescent="0.25">
      <c r="A109" s="25">
        <v>3</v>
      </c>
      <c r="B109" s="24" t="s">
        <v>417</v>
      </c>
      <c r="C109" s="24" t="s">
        <v>120</v>
      </c>
      <c r="D109" s="25">
        <v>19</v>
      </c>
      <c r="E109" s="25" t="s">
        <v>133</v>
      </c>
      <c r="F109" s="24" t="s">
        <v>122</v>
      </c>
      <c r="G109" s="24" t="s">
        <v>134</v>
      </c>
      <c r="H109" s="24" t="s">
        <v>59</v>
      </c>
      <c r="I109" s="24" t="s">
        <v>124</v>
      </c>
      <c r="J109" s="24" t="s">
        <v>106</v>
      </c>
      <c r="K109" s="24" t="s">
        <v>125</v>
      </c>
      <c r="L109" s="26">
        <v>10</v>
      </c>
      <c r="M109" s="27">
        <v>2920</v>
      </c>
      <c r="N109" s="28" t="s">
        <v>441</v>
      </c>
      <c r="O109" s="29" t="s">
        <v>444</v>
      </c>
      <c r="P109" s="29" t="s">
        <v>136</v>
      </c>
      <c r="Q109" s="30">
        <v>800</v>
      </c>
      <c r="R109" s="6" t="s">
        <v>41</v>
      </c>
      <c r="S109" s="8">
        <v>800</v>
      </c>
      <c r="T109" s="23">
        <v>0</v>
      </c>
      <c r="U109" s="23">
        <v>0</v>
      </c>
      <c r="V109" s="23">
        <v>0</v>
      </c>
      <c r="W109" s="5">
        <f t="shared" si="2"/>
        <v>800</v>
      </c>
      <c r="X109" s="5">
        <f t="shared" si="3"/>
        <v>0</v>
      </c>
      <c r="Y109" s="13">
        <v>895337000</v>
      </c>
      <c r="Z109" s="20">
        <v>741</v>
      </c>
      <c r="AA109" s="20">
        <v>763</v>
      </c>
      <c r="AB109" s="20">
        <v>785</v>
      </c>
      <c r="AC109" s="51"/>
    </row>
    <row r="110" spans="1:29" s="4" customFormat="1" ht="13.5" hidden="1" customHeight="1" x14ac:dyDescent="0.25">
      <c r="A110" s="25">
        <v>3</v>
      </c>
      <c r="B110" s="24" t="s">
        <v>417</v>
      </c>
      <c r="C110" s="24" t="s">
        <v>120</v>
      </c>
      <c r="D110" s="25">
        <v>20</v>
      </c>
      <c r="E110" s="25" t="s">
        <v>137</v>
      </c>
      <c r="F110" s="24" t="s">
        <v>122</v>
      </c>
      <c r="G110" s="24" t="s">
        <v>138</v>
      </c>
      <c r="H110" s="24" t="s">
        <v>59</v>
      </c>
      <c r="I110" s="24" t="s">
        <v>124</v>
      </c>
      <c r="J110" s="24" t="s">
        <v>106</v>
      </c>
      <c r="K110" s="24" t="s">
        <v>125</v>
      </c>
      <c r="L110" s="26">
        <v>10</v>
      </c>
      <c r="M110" s="27">
        <v>2920</v>
      </c>
      <c r="N110" s="28" t="s">
        <v>441</v>
      </c>
      <c r="O110" s="29" t="s">
        <v>445</v>
      </c>
      <c r="P110" s="29" t="s">
        <v>140</v>
      </c>
      <c r="Q110" s="30">
        <v>1000</v>
      </c>
      <c r="R110" s="6" t="s">
        <v>41</v>
      </c>
      <c r="S110" s="8">
        <v>1000</v>
      </c>
      <c r="T110" s="23">
        <v>0</v>
      </c>
      <c r="U110" s="23">
        <v>0</v>
      </c>
      <c r="V110" s="23">
        <v>0</v>
      </c>
      <c r="W110" s="5">
        <f t="shared" si="2"/>
        <v>1000</v>
      </c>
      <c r="X110" s="5">
        <f t="shared" si="3"/>
        <v>0</v>
      </c>
      <c r="Y110" s="13">
        <v>179067000</v>
      </c>
      <c r="Z110" s="20">
        <v>148</v>
      </c>
      <c r="AA110" s="20">
        <v>153</v>
      </c>
      <c r="AB110" s="20">
        <v>157</v>
      </c>
      <c r="AC110" s="51"/>
    </row>
    <row r="111" spans="1:29" s="4" customFormat="1" ht="13.5" hidden="1" customHeight="1" x14ac:dyDescent="0.25">
      <c r="A111" s="25">
        <v>3</v>
      </c>
      <c r="B111" s="24" t="s">
        <v>417</v>
      </c>
      <c r="C111" s="24" t="s">
        <v>120</v>
      </c>
      <c r="D111" s="25">
        <v>23</v>
      </c>
      <c r="E111" s="25" t="s">
        <v>145</v>
      </c>
      <c r="F111" s="24" t="s">
        <v>122</v>
      </c>
      <c r="G111" s="24" t="s">
        <v>146</v>
      </c>
      <c r="H111" s="24" t="s">
        <v>35</v>
      </c>
      <c r="I111" s="24"/>
      <c r="J111" s="24" t="s">
        <v>106</v>
      </c>
      <c r="K111" s="24" t="s">
        <v>125</v>
      </c>
      <c r="L111" s="26">
        <v>10</v>
      </c>
      <c r="M111" s="27">
        <v>2920</v>
      </c>
      <c r="N111" s="28" t="s">
        <v>441</v>
      </c>
      <c r="O111" s="29" t="s">
        <v>446</v>
      </c>
      <c r="P111" s="29" t="s">
        <v>148</v>
      </c>
      <c r="Q111" s="30">
        <v>800</v>
      </c>
      <c r="R111" s="6" t="s">
        <v>41</v>
      </c>
      <c r="S111" s="8">
        <v>800</v>
      </c>
      <c r="T111" s="23">
        <v>0</v>
      </c>
      <c r="U111" s="23">
        <v>0</v>
      </c>
      <c r="V111" s="23">
        <v>0</v>
      </c>
      <c r="W111" s="5">
        <f t="shared" si="2"/>
        <v>800</v>
      </c>
      <c r="X111" s="5">
        <f t="shared" si="3"/>
        <v>0</v>
      </c>
      <c r="Y111" s="13">
        <v>871462000</v>
      </c>
      <c r="Z111" s="20">
        <v>720</v>
      </c>
      <c r="AA111" s="20">
        <v>741</v>
      </c>
      <c r="AB111" s="20">
        <v>762</v>
      </c>
      <c r="AC111" s="51"/>
    </row>
    <row r="112" spans="1:29" s="4" customFormat="1" ht="13.5" hidden="1" customHeight="1" x14ac:dyDescent="0.25">
      <c r="A112" s="25">
        <v>3</v>
      </c>
      <c r="B112" s="24" t="s">
        <v>417</v>
      </c>
      <c r="C112" s="24" t="s">
        <v>120</v>
      </c>
      <c r="D112" s="25">
        <v>24</v>
      </c>
      <c r="E112" s="25" t="s">
        <v>447</v>
      </c>
      <c r="F112" s="24" t="s">
        <v>122</v>
      </c>
      <c r="G112" s="24" t="s">
        <v>448</v>
      </c>
      <c r="H112" s="24" t="s">
        <v>59</v>
      </c>
      <c r="I112" s="24"/>
      <c r="J112" s="24" t="s">
        <v>106</v>
      </c>
      <c r="K112" s="24" t="s">
        <v>125</v>
      </c>
      <c r="L112" s="26">
        <v>10</v>
      </c>
      <c r="M112" s="27">
        <v>2920</v>
      </c>
      <c r="N112" s="28" t="s">
        <v>441</v>
      </c>
      <c r="O112" s="29" t="s">
        <v>449</v>
      </c>
      <c r="P112" s="29" t="s">
        <v>450</v>
      </c>
      <c r="Q112" s="30">
        <v>100</v>
      </c>
      <c r="R112" s="6" t="s">
        <v>41</v>
      </c>
      <c r="S112" s="8">
        <v>100</v>
      </c>
      <c r="T112" s="23">
        <v>0</v>
      </c>
      <c r="U112" s="23">
        <v>0</v>
      </c>
      <c r="V112" s="23">
        <v>0</v>
      </c>
      <c r="W112" s="5">
        <f t="shared" si="2"/>
        <v>100</v>
      </c>
      <c r="X112" s="5">
        <f t="shared" si="3"/>
        <v>0</v>
      </c>
      <c r="Y112" s="13">
        <v>119378000</v>
      </c>
      <c r="Z112" s="20">
        <v>99</v>
      </c>
      <c r="AA112" s="20">
        <v>102</v>
      </c>
      <c r="AB112" s="20">
        <v>105</v>
      </c>
      <c r="AC112" s="51"/>
    </row>
    <row r="113" spans="1:29" s="4" customFormat="1" ht="13.5" hidden="1" customHeight="1" x14ac:dyDescent="0.25">
      <c r="A113" s="25">
        <v>3</v>
      </c>
      <c r="B113" s="24" t="s">
        <v>417</v>
      </c>
      <c r="C113" s="24" t="s">
        <v>149</v>
      </c>
      <c r="D113" s="25">
        <v>100</v>
      </c>
      <c r="E113" s="25" t="s">
        <v>150</v>
      </c>
      <c r="F113" s="24" t="s">
        <v>151</v>
      </c>
      <c r="G113" s="24" t="s">
        <v>152</v>
      </c>
      <c r="H113" s="24" t="s">
        <v>59</v>
      </c>
      <c r="I113" s="24"/>
      <c r="J113" s="24" t="s">
        <v>153</v>
      </c>
      <c r="K113" s="24" t="s">
        <v>154</v>
      </c>
      <c r="L113" s="26">
        <v>11</v>
      </c>
      <c r="M113" s="27">
        <v>2897</v>
      </c>
      <c r="N113" s="28" t="s">
        <v>451</v>
      </c>
      <c r="O113" s="29" t="s">
        <v>452</v>
      </c>
      <c r="P113" s="29" t="s">
        <v>157</v>
      </c>
      <c r="Q113" s="30">
        <v>2</v>
      </c>
      <c r="R113" s="6" t="s">
        <v>41</v>
      </c>
      <c r="S113" s="8">
        <v>2</v>
      </c>
      <c r="T113" s="23">
        <v>0</v>
      </c>
      <c r="U113" s="23">
        <v>0</v>
      </c>
      <c r="V113" s="23">
        <v>0</v>
      </c>
      <c r="W113" s="5">
        <f t="shared" si="2"/>
        <v>2</v>
      </c>
      <c r="X113" s="5">
        <f t="shared" si="3"/>
        <v>0</v>
      </c>
      <c r="Y113" s="13">
        <v>59689000</v>
      </c>
      <c r="Z113" s="20">
        <v>0</v>
      </c>
      <c r="AA113" s="20">
        <v>103</v>
      </c>
      <c r="AB113" s="20">
        <v>0</v>
      </c>
      <c r="AC113" s="51"/>
    </row>
    <row r="114" spans="1:29" s="4" customFormat="1" ht="13.5" hidden="1" customHeight="1" x14ac:dyDescent="0.25">
      <c r="A114" s="25">
        <v>3</v>
      </c>
      <c r="B114" s="24" t="s">
        <v>417</v>
      </c>
      <c r="C114" s="24" t="s">
        <v>161</v>
      </c>
      <c r="D114" s="25">
        <v>25</v>
      </c>
      <c r="E114" s="25" t="s">
        <v>162</v>
      </c>
      <c r="F114" s="24" t="s">
        <v>163</v>
      </c>
      <c r="G114" s="24" t="s">
        <v>164</v>
      </c>
      <c r="H114" s="24" t="s">
        <v>35</v>
      </c>
      <c r="I114" s="24"/>
      <c r="J114" s="24" t="s">
        <v>106</v>
      </c>
      <c r="K114" s="24" t="s">
        <v>165</v>
      </c>
      <c r="L114" s="26">
        <v>12</v>
      </c>
      <c r="M114" s="27">
        <v>2896</v>
      </c>
      <c r="N114" s="28" t="s">
        <v>453</v>
      </c>
      <c r="O114" s="29" t="s">
        <v>454</v>
      </c>
      <c r="P114" s="29" t="s">
        <v>55</v>
      </c>
      <c r="Q114" s="30">
        <v>2000</v>
      </c>
      <c r="R114" s="6" t="s">
        <v>41</v>
      </c>
      <c r="S114" s="8">
        <v>2000</v>
      </c>
      <c r="T114" s="23">
        <v>0</v>
      </c>
      <c r="U114" s="23">
        <v>0</v>
      </c>
      <c r="V114" s="23">
        <v>0</v>
      </c>
      <c r="W114" s="5">
        <f t="shared" si="2"/>
        <v>2000</v>
      </c>
      <c r="X114" s="5">
        <f t="shared" si="3"/>
        <v>0</v>
      </c>
      <c r="Y114" s="13">
        <v>578985000</v>
      </c>
      <c r="Z114" s="20">
        <v>478</v>
      </c>
      <c r="AA114" s="20">
        <v>492</v>
      </c>
      <c r="AB114" s="20">
        <v>506</v>
      </c>
      <c r="AC114" s="51"/>
    </row>
    <row r="115" spans="1:29" s="4" customFormat="1" ht="13.5" hidden="1" customHeight="1" x14ac:dyDescent="0.25">
      <c r="A115" s="25">
        <v>3</v>
      </c>
      <c r="B115" s="24" t="s">
        <v>417</v>
      </c>
      <c r="C115" s="24" t="s">
        <v>161</v>
      </c>
      <c r="D115" s="25">
        <v>26</v>
      </c>
      <c r="E115" s="25" t="s">
        <v>168</v>
      </c>
      <c r="F115" s="24" t="s">
        <v>163</v>
      </c>
      <c r="G115" s="24" t="s">
        <v>169</v>
      </c>
      <c r="H115" s="24" t="s">
        <v>35</v>
      </c>
      <c r="I115" s="24"/>
      <c r="J115" s="24" t="s">
        <v>106</v>
      </c>
      <c r="K115" s="24" t="s">
        <v>165</v>
      </c>
      <c r="L115" s="26">
        <v>12</v>
      </c>
      <c r="M115" s="27">
        <v>2896</v>
      </c>
      <c r="N115" s="28" t="s">
        <v>453</v>
      </c>
      <c r="O115" s="29" t="s">
        <v>455</v>
      </c>
      <c r="P115" s="29" t="s">
        <v>171</v>
      </c>
      <c r="Q115" s="30">
        <v>900</v>
      </c>
      <c r="R115" s="6" t="s">
        <v>41</v>
      </c>
      <c r="S115" s="8">
        <v>900</v>
      </c>
      <c r="T115" s="23">
        <v>0</v>
      </c>
      <c r="U115" s="23">
        <v>0</v>
      </c>
      <c r="V115" s="23">
        <v>0</v>
      </c>
      <c r="W115" s="5">
        <f t="shared" si="2"/>
        <v>900</v>
      </c>
      <c r="X115" s="5">
        <f t="shared" si="3"/>
        <v>0</v>
      </c>
      <c r="Y115" s="13">
        <v>781928000</v>
      </c>
      <c r="Z115" s="20">
        <v>646</v>
      </c>
      <c r="AA115" s="20">
        <v>664</v>
      </c>
      <c r="AB115" s="20">
        <v>684</v>
      </c>
      <c r="AC115" s="51"/>
    </row>
    <row r="116" spans="1:29" s="4" customFormat="1" ht="13.5" hidden="1" customHeight="1" x14ac:dyDescent="0.25">
      <c r="A116" s="25">
        <v>3</v>
      </c>
      <c r="B116" s="24" t="s">
        <v>417</v>
      </c>
      <c r="C116" s="24" t="s">
        <v>161</v>
      </c>
      <c r="D116" s="25">
        <v>27</v>
      </c>
      <c r="E116" s="25" t="s">
        <v>172</v>
      </c>
      <c r="F116" s="24" t="s">
        <v>163</v>
      </c>
      <c r="G116" s="24" t="s">
        <v>173</v>
      </c>
      <c r="H116" s="24" t="s">
        <v>35</v>
      </c>
      <c r="I116" s="24"/>
      <c r="J116" s="24" t="s">
        <v>106</v>
      </c>
      <c r="K116" s="24" t="s">
        <v>165</v>
      </c>
      <c r="L116" s="26">
        <v>12</v>
      </c>
      <c r="M116" s="27">
        <v>2896</v>
      </c>
      <c r="N116" s="28" t="s">
        <v>453</v>
      </c>
      <c r="O116" s="29" t="s">
        <v>456</v>
      </c>
      <c r="P116" s="29" t="s">
        <v>40</v>
      </c>
      <c r="Q116" s="30">
        <v>1400</v>
      </c>
      <c r="R116" s="6" t="s">
        <v>41</v>
      </c>
      <c r="S116" s="8">
        <v>1400</v>
      </c>
      <c r="T116" s="23">
        <v>0</v>
      </c>
      <c r="U116" s="23">
        <v>0</v>
      </c>
      <c r="V116" s="23">
        <v>0</v>
      </c>
      <c r="W116" s="5">
        <f t="shared" si="2"/>
        <v>1400</v>
      </c>
      <c r="X116" s="5">
        <f t="shared" si="3"/>
        <v>0</v>
      </c>
      <c r="Y116" s="13">
        <v>859524000</v>
      </c>
      <c r="Z116" s="20">
        <v>710</v>
      </c>
      <c r="AA116" s="20">
        <v>731</v>
      </c>
      <c r="AB116" s="20">
        <v>752</v>
      </c>
      <c r="AC116" s="51"/>
    </row>
    <row r="117" spans="1:29" s="4" customFormat="1" ht="13.5" hidden="1" customHeight="1" x14ac:dyDescent="0.25">
      <c r="A117" s="25">
        <v>3</v>
      </c>
      <c r="B117" s="24" t="s">
        <v>417</v>
      </c>
      <c r="C117" s="24" t="s">
        <v>175</v>
      </c>
      <c r="D117" s="25">
        <v>30</v>
      </c>
      <c r="E117" s="25" t="s">
        <v>176</v>
      </c>
      <c r="F117" s="24" t="s">
        <v>163</v>
      </c>
      <c r="G117" s="24" t="s">
        <v>177</v>
      </c>
      <c r="H117" s="24" t="s">
        <v>35</v>
      </c>
      <c r="I117" s="24"/>
      <c r="J117" s="24" t="s">
        <v>106</v>
      </c>
      <c r="K117" s="24" t="s">
        <v>178</v>
      </c>
      <c r="L117" s="26">
        <v>13</v>
      </c>
      <c r="M117" s="27">
        <v>2911</v>
      </c>
      <c r="N117" s="28" t="s">
        <v>457</v>
      </c>
      <c r="O117" s="29" t="s">
        <v>458</v>
      </c>
      <c r="P117" s="29" t="s">
        <v>47</v>
      </c>
      <c r="Q117" s="30">
        <v>4</v>
      </c>
      <c r="R117" s="6" t="s">
        <v>41</v>
      </c>
      <c r="S117" s="8">
        <v>4</v>
      </c>
      <c r="T117" s="23">
        <v>0</v>
      </c>
      <c r="U117" s="23">
        <v>0</v>
      </c>
      <c r="V117" s="23">
        <v>0</v>
      </c>
      <c r="W117" s="5">
        <f t="shared" si="2"/>
        <v>4</v>
      </c>
      <c r="X117" s="5">
        <f t="shared" si="3"/>
        <v>0</v>
      </c>
      <c r="Y117" s="13">
        <v>346197000</v>
      </c>
      <c r="Z117" s="20">
        <v>286</v>
      </c>
      <c r="AA117" s="20">
        <v>294</v>
      </c>
      <c r="AB117" s="20">
        <v>302</v>
      </c>
      <c r="AC117" s="51"/>
    </row>
    <row r="118" spans="1:29" s="4" customFormat="1" ht="13.5" hidden="1" customHeight="1" x14ac:dyDescent="0.25">
      <c r="A118" s="25">
        <v>3</v>
      </c>
      <c r="B118" s="24" t="s">
        <v>417</v>
      </c>
      <c r="C118" s="24" t="s">
        <v>186</v>
      </c>
      <c r="D118" s="25">
        <v>33</v>
      </c>
      <c r="E118" s="25" t="s">
        <v>187</v>
      </c>
      <c r="F118" s="24" t="s">
        <v>188</v>
      </c>
      <c r="G118" s="24" t="s">
        <v>189</v>
      </c>
      <c r="H118" s="24" t="s">
        <v>59</v>
      </c>
      <c r="I118" s="24"/>
      <c r="J118" s="24" t="s">
        <v>106</v>
      </c>
      <c r="K118" s="24" t="s">
        <v>190</v>
      </c>
      <c r="L118" s="26">
        <v>14</v>
      </c>
      <c r="M118" s="27">
        <v>2917</v>
      </c>
      <c r="N118" s="28" t="s">
        <v>459</v>
      </c>
      <c r="O118" s="29" t="s">
        <v>460</v>
      </c>
      <c r="P118" s="29" t="s">
        <v>193</v>
      </c>
      <c r="Q118" s="30">
        <v>60</v>
      </c>
      <c r="R118" s="6" t="s">
        <v>41</v>
      </c>
      <c r="S118" s="8">
        <v>60</v>
      </c>
      <c r="T118" s="23">
        <v>0</v>
      </c>
      <c r="U118" s="23">
        <v>0</v>
      </c>
      <c r="V118" s="23">
        <v>0</v>
      </c>
      <c r="W118" s="5">
        <f t="shared" si="2"/>
        <v>60</v>
      </c>
      <c r="X118" s="5">
        <f t="shared" si="3"/>
        <v>0</v>
      </c>
      <c r="Y118" s="13">
        <v>417824000</v>
      </c>
      <c r="Z118" s="20">
        <v>346</v>
      </c>
      <c r="AA118" s="20">
        <v>356</v>
      </c>
      <c r="AB118" s="20">
        <v>366</v>
      </c>
      <c r="AC118" s="51"/>
    </row>
    <row r="119" spans="1:29" s="4" customFormat="1" ht="13.5" hidden="1" customHeight="1" x14ac:dyDescent="0.25">
      <c r="A119" s="25">
        <v>3</v>
      </c>
      <c r="B119" s="24" t="s">
        <v>417</v>
      </c>
      <c r="C119" s="24" t="s">
        <v>186</v>
      </c>
      <c r="D119" s="25">
        <v>38</v>
      </c>
      <c r="E119" s="25" t="s">
        <v>194</v>
      </c>
      <c r="F119" s="24" t="s">
        <v>188</v>
      </c>
      <c r="G119" s="24" t="s">
        <v>195</v>
      </c>
      <c r="H119" s="24" t="s">
        <v>35</v>
      </c>
      <c r="I119" s="24"/>
      <c r="J119" s="24" t="s">
        <v>106</v>
      </c>
      <c r="K119" s="24" t="s">
        <v>190</v>
      </c>
      <c r="L119" s="26">
        <v>14</v>
      </c>
      <c r="M119" s="27">
        <v>2915</v>
      </c>
      <c r="N119" s="28" t="s">
        <v>461</v>
      </c>
      <c r="O119" s="29" t="s">
        <v>462</v>
      </c>
      <c r="P119" s="29" t="s">
        <v>197</v>
      </c>
      <c r="Q119" s="30">
        <v>36</v>
      </c>
      <c r="R119" s="6" t="s">
        <v>41</v>
      </c>
      <c r="S119" s="8">
        <v>36</v>
      </c>
      <c r="T119" s="23">
        <v>0</v>
      </c>
      <c r="U119" s="23">
        <v>0</v>
      </c>
      <c r="V119" s="23">
        <v>0</v>
      </c>
      <c r="W119" s="5">
        <f t="shared" si="2"/>
        <v>36</v>
      </c>
      <c r="X119" s="5">
        <f t="shared" si="3"/>
        <v>0</v>
      </c>
      <c r="Y119" s="13">
        <v>1277348000</v>
      </c>
      <c r="Z119" s="20">
        <v>1058</v>
      </c>
      <c r="AA119" s="20">
        <v>1089</v>
      </c>
      <c r="AB119" s="20">
        <v>1120</v>
      </c>
      <c r="AC119" s="51"/>
    </row>
    <row r="120" spans="1:29" s="4" customFormat="1" ht="13.5" hidden="1" customHeight="1" x14ac:dyDescent="0.25">
      <c r="A120" s="25">
        <v>3</v>
      </c>
      <c r="B120" s="24" t="s">
        <v>417</v>
      </c>
      <c r="C120" s="24" t="s">
        <v>186</v>
      </c>
      <c r="D120" s="25">
        <v>39</v>
      </c>
      <c r="E120" s="25" t="s">
        <v>198</v>
      </c>
      <c r="F120" s="24" t="s">
        <v>188</v>
      </c>
      <c r="G120" s="24" t="s">
        <v>195</v>
      </c>
      <c r="H120" s="24" t="s">
        <v>35</v>
      </c>
      <c r="I120" s="24"/>
      <c r="J120" s="24" t="s">
        <v>106</v>
      </c>
      <c r="K120" s="24" t="s">
        <v>190</v>
      </c>
      <c r="L120" s="26">
        <v>14</v>
      </c>
      <c r="M120" s="27">
        <v>2915</v>
      </c>
      <c r="N120" s="28" t="s">
        <v>461</v>
      </c>
      <c r="O120" s="29" t="s">
        <v>463</v>
      </c>
      <c r="P120" s="29" t="s">
        <v>200</v>
      </c>
      <c r="Q120" s="30">
        <v>2000</v>
      </c>
      <c r="R120" s="6" t="s">
        <v>41</v>
      </c>
      <c r="S120" s="8">
        <v>2000</v>
      </c>
      <c r="T120" s="23">
        <v>0</v>
      </c>
      <c r="U120" s="23">
        <v>0</v>
      </c>
      <c r="V120" s="23">
        <v>0</v>
      </c>
      <c r="W120" s="5">
        <f t="shared" si="2"/>
        <v>2000</v>
      </c>
      <c r="X120" s="5">
        <f t="shared" si="3"/>
        <v>0</v>
      </c>
      <c r="Y120" s="13">
        <v>1044560000</v>
      </c>
      <c r="Z120" s="20">
        <v>865</v>
      </c>
      <c r="AA120" s="20">
        <v>891</v>
      </c>
      <c r="AB120" s="20">
        <v>917</v>
      </c>
      <c r="AC120" s="51"/>
    </row>
    <row r="121" spans="1:29" s="4" customFormat="1" ht="13.5" hidden="1" customHeight="1" x14ac:dyDescent="0.25">
      <c r="A121" s="25">
        <v>3</v>
      </c>
      <c r="B121" s="24" t="s">
        <v>417</v>
      </c>
      <c r="C121" s="24" t="s">
        <v>186</v>
      </c>
      <c r="D121" s="25">
        <v>34</v>
      </c>
      <c r="E121" s="25" t="s">
        <v>204</v>
      </c>
      <c r="F121" s="24" t="s">
        <v>188</v>
      </c>
      <c r="G121" s="24" t="s">
        <v>205</v>
      </c>
      <c r="H121" s="24" t="s">
        <v>35</v>
      </c>
      <c r="I121" s="24"/>
      <c r="J121" s="24" t="s">
        <v>106</v>
      </c>
      <c r="K121" s="24" t="s">
        <v>190</v>
      </c>
      <c r="L121" s="26">
        <v>15</v>
      </c>
      <c r="M121" s="27">
        <v>2917</v>
      </c>
      <c r="N121" s="28" t="s">
        <v>459</v>
      </c>
      <c r="O121" s="29" t="s">
        <v>464</v>
      </c>
      <c r="P121" s="29" t="s">
        <v>208</v>
      </c>
      <c r="Q121" s="30">
        <v>28</v>
      </c>
      <c r="R121" s="6" t="s">
        <v>41</v>
      </c>
      <c r="S121" s="8">
        <v>28</v>
      </c>
      <c r="T121" s="23">
        <v>0</v>
      </c>
      <c r="U121" s="23">
        <v>0</v>
      </c>
      <c r="V121" s="23">
        <v>0</v>
      </c>
      <c r="W121" s="5">
        <f t="shared" si="2"/>
        <v>28</v>
      </c>
      <c r="X121" s="5">
        <f t="shared" si="3"/>
        <v>0</v>
      </c>
      <c r="Y121" s="13">
        <v>185036000</v>
      </c>
      <c r="Z121" s="20">
        <v>153</v>
      </c>
      <c r="AA121" s="20">
        <v>158</v>
      </c>
      <c r="AB121" s="20">
        <v>162</v>
      </c>
      <c r="AC121" s="51"/>
    </row>
    <row r="122" spans="1:29" s="4" customFormat="1" ht="13.5" hidden="1" customHeight="1" x14ac:dyDescent="0.25">
      <c r="A122" s="25">
        <v>3</v>
      </c>
      <c r="B122" s="24" t="s">
        <v>417</v>
      </c>
      <c r="C122" s="24" t="s">
        <v>186</v>
      </c>
      <c r="D122" s="25">
        <v>35</v>
      </c>
      <c r="E122" s="25" t="s">
        <v>209</v>
      </c>
      <c r="F122" s="24" t="s">
        <v>188</v>
      </c>
      <c r="G122" s="24" t="s">
        <v>205</v>
      </c>
      <c r="H122" s="24" t="s">
        <v>35</v>
      </c>
      <c r="I122" s="24"/>
      <c r="J122" s="24" t="s">
        <v>106</v>
      </c>
      <c r="K122" s="24" t="s">
        <v>190</v>
      </c>
      <c r="L122" s="26">
        <v>15</v>
      </c>
      <c r="M122" s="27">
        <v>2917</v>
      </c>
      <c r="N122" s="28" t="s">
        <v>459</v>
      </c>
      <c r="O122" s="29" t="s">
        <v>465</v>
      </c>
      <c r="P122" s="29" t="s">
        <v>211</v>
      </c>
      <c r="Q122" s="30">
        <v>8000</v>
      </c>
      <c r="R122" s="6" t="s">
        <v>41</v>
      </c>
      <c r="S122" s="8">
        <v>8000</v>
      </c>
      <c r="T122" s="23">
        <v>0</v>
      </c>
      <c r="U122" s="23">
        <v>0</v>
      </c>
      <c r="V122" s="23">
        <v>0</v>
      </c>
      <c r="W122" s="5">
        <f t="shared" si="2"/>
        <v>8000</v>
      </c>
      <c r="X122" s="5">
        <f t="shared" si="3"/>
        <v>0</v>
      </c>
      <c r="Y122" s="13">
        <v>1163938000</v>
      </c>
      <c r="Z122" s="20">
        <v>964</v>
      </c>
      <c r="AA122" s="20">
        <v>992</v>
      </c>
      <c r="AB122" s="20">
        <v>1020</v>
      </c>
      <c r="AC122" s="51"/>
    </row>
    <row r="123" spans="1:29" s="4" customFormat="1" ht="13.5" hidden="1" customHeight="1" x14ac:dyDescent="0.25">
      <c r="A123" s="25">
        <v>3</v>
      </c>
      <c r="B123" s="24" t="s">
        <v>417</v>
      </c>
      <c r="C123" s="24" t="s">
        <v>186</v>
      </c>
      <c r="D123" s="25">
        <v>36</v>
      </c>
      <c r="E123" s="25" t="s">
        <v>212</v>
      </c>
      <c r="F123" s="24" t="s">
        <v>188</v>
      </c>
      <c r="G123" s="24" t="s">
        <v>205</v>
      </c>
      <c r="H123" s="24" t="s">
        <v>35</v>
      </c>
      <c r="I123" s="24"/>
      <c r="J123" s="24" t="s">
        <v>106</v>
      </c>
      <c r="K123" s="24" t="s">
        <v>190</v>
      </c>
      <c r="L123" s="26">
        <v>15</v>
      </c>
      <c r="M123" s="27">
        <v>2917</v>
      </c>
      <c r="N123" s="28" t="s">
        <v>459</v>
      </c>
      <c r="O123" s="29" t="s">
        <v>466</v>
      </c>
      <c r="P123" s="29" t="s">
        <v>200</v>
      </c>
      <c r="Q123" s="30">
        <v>2150</v>
      </c>
      <c r="R123" s="6" t="s">
        <v>41</v>
      </c>
      <c r="S123" s="8">
        <v>2150</v>
      </c>
      <c r="T123" s="23">
        <v>0</v>
      </c>
      <c r="U123" s="23">
        <v>0</v>
      </c>
      <c r="V123" s="23">
        <v>0</v>
      </c>
      <c r="W123" s="5">
        <f t="shared" si="2"/>
        <v>2150</v>
      </c>
      <c r="X123" s="5">
        <f t="shared" si="3"/>
        <v>0</v>
      </c>
      <c r="Y123" s="13">
        <v>716270000</v>
      </c>
      <c r="Z123" s="20">
        <v>593</v>
      </c>
      <c r="AA123" s="20">
        <v>610</v>
      </c>
      <c r="AB123" s="20">
        <v>628</v>
      </c>
      <c r="AC123" s="51"/>
    </row>
    <row r="124" spans="1:29" s="4" customFormat="1" ht="13.5" hidden="1" customHeight="1" x14ac:dyDescent="0.25">
      <c r="A124" s="25">
        <v>3</v>
      </c>
      <c r="B124" s="24" t="s">
        <v>417</v>
      </c>
      <c r="C124" s="24" t="s">
        <v>186</v>
      </c>
      <c r="D124" s="25">
        <v>37</v>
      </c>
      <c r="E124" s="25" t="s">
        <v>214</v>
      </c>
      <c r="F124" s="24" t="s">
        <v>188</v>
      </c>
      <c r="G124" s="24" t="s">
        <v>205</v>
      </c>
      <c r="H124" s="24" t="s">
        <v>35</v>
      </c>
      <c r="I124" s="24"/>
      <c r="J124" s="24" t="s">
        <v>106</v>
      </c>
      <c r="K124" s="24" t="s">
        <v>190</v>
      </c>
      <c r="L124" s="26">
        <v>15</v>
      </c>
      <c r="M124" s="27">
        <v>2917</v>
      </c>
      <c r="N124" s="28" t="s">
        <v>459</v>
      </c>
      <c r="O124" s="29" t="s">
        <v>467</v>
      </c>
      <c r="P124" s="29" t="s">
        <v>64</v>
      </c>
      <c r="Q124" s="30">
        <v>2150</v>
      </c>
      <c r="R124" s="6" t="s">
        <v>41</v>
      </c>
      <c r="S124" s="8">
        <v>2150</v>
      </c>
      <c r="T124" s="23">
        <v>0</v>
      </c>
      <c r="U124" s="23">
        <v>0</v>
      </c>
      <c r="V124" s="23">
        <v>0</v>
      </c>
      <c r="W124" s="5">
        <f t="shared" si="2"/>
        <v>2150</v>
      </c>
      <c r="X124" s="5">
        <f t="shared" si="3"/>
        <v>0</v>
      </c>
      <c r="Y124" s="13">
        <v>256663000</v>
      </c>
      <c r="Z124" s="20">
        <v>212</v>
      </c>
      <c r="AA124" s="20">
        <v>219</v>
      </c>
      <c r="AB124" s="20">
        <v>225</v>
      </c>
      <c r="AC124" s="51"/>
    </row>
    <row r="125" spans="1:29" s="4" customFormat="1" ht="13.5" hidden="1" customHeight="1" x14ac:dyDescent="0.25">
      <c r="A125" s="25">
        <v>3</v>
      </c>
      <c r="B125" s="24" t="s">
        <v>417</v>
      </c>
      <c r="C125" s="24" t="s">
        <v>216</v>
      </c>
      <c r="D125" s="25">
        <v>43</v>
      </c>
      <c r="E125" s="25" t="s">
        <v>217</v>
      </c>
      <c r="F125" s="24" t="s">
        <v>163</v>
      </c>
      <c r="G125" s="24" t="s">
        <v>218</v>
      </c>
      <c r="H125" s="24" t="s">
        <v>35</v>
      </c>
      <c r="I125" s="24"/>
      <c r="J125" s="24" t="s">
        <v>106</v>
      </c>
      <c r="K125" s="24" t="s">
        <v>219</v>
      </c>
      <c r="L125" s="26">
        <v>16</v>
      </c>
      <c r="M125" s="27">
        <v>2888</v>
      </c>
      <c r="N125" s="28" t="s">
        <v>468</v>
      </c>
      <c r="O125" s="29" t="s">
        <v>469</v>
      </c>
      <c r="P125" s="29" t="s">
        <v>84</v>
      </c>
      <c r="Q125" s="30">
        <v>1500</v>
      </c>
      <c r="R125" s="6" t="s">
        <v>41</v>
      </c>
      <c r="S125" s="8">
        <v>1500</v>
      </c>
      <c r="T125" s="23">
        <v>0</v>
      </c>
      <c r="U125" s="23">
        <v>0</v>
      </c>
      <c r="V125" s="23">
        <v>0</v>
      </c>
      <c r="W125" s="5">
        <f t="shared" si="2"/>
        <v>1500</v>
      </c>
      <c r="X125" s="5">
        <f t="shared" si="3"/>
        <v>0</v>
      </c>
      <c r="Y125" s="13">
        <v>131316000</v>
      </c>
      <c r="Z125" s="20">
        <v>108</v>
      </c>
      <c r="AA125" s="20">
        <v>111</v>
      </c>
      <c r="AB125" s="20">
        <v>114</v>
      </c>
      <c r="AC125" s="51"/>
    </row>
    <row r="126" spans="1:29" s="4" customFormat="1" ht="13.5" hidden="1" customHeight="1" x14ac:dyDescent="0.25">
      <c r="A126" s="25">
        <v>3</v>
      </c>
      <c r="B126" s="24" t="s">
        <v>417</v>
      </c>
      <c r="C126" s="24" t="s">
        <v>216</v>
      </c>
      <c r="D126" s="25">
        <v>44</v>
      </c>
      <c r="E126" s="25" t="s">
        <v>222</v>
      </c>
      <c r="F126" s="24" t="s">
        <v>163</v>
      </c>
      <c r="G126" s="24" t="s">
        <v>218</v>
      </c>
      <c r="H126" s="24" t="s">
        <v>35</v>
      </c>
      <c r="I126" s="24"/>
      <c r="J126" s="24" t="s">
        <v>106</v>
      </c>
      <c r="K126" s="24" t="s">
        <v>219</v>
      </c>
      <c r="L126" s="26">
        <v>16</v>
      </c>
      <c r="M126" s="27">
        <v>2888</v>
      </c>
      <c r="N126" s="28" t="s">
        <v>468</v>
      </c>
      <c r="O126" s="29" t="s">
        <v>470</v>
      </c>
      <c r="P126" s="29" t="s">
        <v>224</v>
      </c>
      <c r="Q126" s="30">
        <v>15000</v>
      </c>
      <c r="R126" s="6" t="s">
        <v>41</v>
      </c>
      <c r="S126" s="8">
        <v>15000</v>
      </c>
      <c r="T126" s="23">
        <v>0</v>
      </c>
      <c r="U126" s="23">
        <v>0</v>
      </c>
      <c r="V126" s="23">
        <v>0</v>
      </c>
      <c r="W126" s="5">
        <f t="shared" si="2"/>
        <v>15000</v>
      </c>
      <c r="X126" s="5">
        <f t="shared" si="3"/>
        <v>0</v>
      </c>
      <c r="Y126" s="13">
        <v>567047000</v>
      </c>
      <c r="Z126" s="20">
        <v>468</v>
      </c>
      <c r="AA126" s="20">
        <v>481</v>
      </c>
      <c r="AB126" s="20">
        <v>496</v>
      </c>
      <c r="AC126" s="51"/>
    </row>
    <row r="127" spans="1:29" s="4" customFormat="1" ht="13.5" hidden="1" customHeight="1" x14ac:dyDescent="0.25">
      <c r="A127" s="25">
        <v>3</v>
      </c>
      <c r="B127" s="24" t="s">
        <v>417</v>
      </c>
      <c r="C127" s="24" t="s">
        <v>216</v>
      </c>
      <c r="D127" s="25">
        <v>45</v>
      </c>
      <c r="E127" s="25" t="s">
        <v>225</v>
      </c>
      <c r="F127" s="24" t="s">
        <v>163</v>
      </c>
      <c r="G127" s="24" t="s">
        <v>218</v>
      </c>
      <c r="H127" s="24" t="s">
        <v>35</v>
      </c>
      <c r="I127" s="24"/>
      <c r="J127" s="24" t="s">
        <v>106</v>
      </c>
      <c r="K127" s="24" t="s">
        <v>219</v>
      </c>
      <c r="L127" s="26">
        <v>16</v>
      </c>
      <c r="M127" s="27">
        <v>2888</v>
      </c>
      <c r="N127" s="28" t="s">
        <v>468</v>
      </c>
      <c r="O127" s="29" t="s">
        <v>471</v>
      </c>
      <c r="P127" s="29" t="s">
        <v>227</v>
      </c>
      <c r="Q127" s="30">
        <v>4000</v>
      </c>
      <c r="R127" s="6" t="s">
        <v>41</v>
      </c>
      <c r="S127" s="8">
        <v>400</v>
      </c>
      <c r="T127" s="23">
        <v>0</v>
      </c>
      <c r="U127" s="23">
        <v>0</v>
      </c>
      <c r="V127" s="23">
        <v>0</v>
      </c>
      <c r="W127" s="5">
        <f t="shared" si="2"/>
        <v>400</v>
      </c>
      <c r="X127" s="5">
        <f t="shared" si="3"/>
        <v>3600</v>
      </c>
      <c r="Y127" s="13">
        <v>173099000</v>
      </c>
      <c r="Z127" s="20">
        <v>144</v>
      </c>
      <c r="AA127" s="20">
        <v>148</v>
      </c>
      <c r="AB127" s="20">
        <v>152</v>
      </c>
      <c r="AC127" s="51"/>
    </row>
    <row r="128" spans="1:29" s="4" customFormat="1" ht="13.5" hidden="1" customHeight="1" x14ac:dyDescent="0.25">
      <c r="A128" s="25">
        <v>3</v>
      </c>
      <c r="B128" s="24" t="s">
        <v>417</v>
      </c>
      <c r="C128" s="24" t="s">
        <v>228</v>
      </c>
      <c r="D128" s="25">
        <v>50</v>
      </c>
      <c r="E128" s="25" t="s">
        <v>229</v>
      </c>
      <c r="F128" s="24" t="s">
        <v>230</v>
      </c>
      <c r="G128" s="24" t="s">
        <v>231</v>
      </c>
      <c r="H128" s="24" t="s">
        <v>59</v>
      </c>
      <c r="I128" s="24" t="s">
        <v>232</v>
      </c>
      <c r="J128" s="24" t="s">
        <v>233</v>
      </c>
      <c r="K128" s="24" t="s">
        <v>234</v>
      </c>
      <c r="L128" s="26">
        <v>17</v>
      </c>
      <c r="M128" s="27">
        <v>2925</v>
      </c>
      <c r="N128" s="28" t="s">
        <v>472</v>
      </c>
      <c r="O128" s="29" t="s">
        <v>473</v>
      </c>
      <c r="P128" s="29" t="s">
        <v>64</v>
      </c>
      <c r="Q128" s="30">
        <v>8</v>
      </c>
      <c r="R128" s="6" t="s">
        <v>41</v>
      </c>
      <c r="S128" s="8">
        <v>8</v>
      </c>
      <c r="T128" s="23">
        <v>0</v>
      </c>
      <c r="U128" s="23">
        <v>0</v>
      </c>
      <c r="V128" s="23">
        <v>0</v>
      </c>
      <c r="W128" s="5">
        <f t="shared" si="2"/>
        <v>8</v>
      </c>
      <c r="X128" s="5">
        <f t="shared" si="3"/>
        <v>0</v>
      </c>
      <c r="Y128" s="13">
        <v>895337000</v>
      </c>
      <c r="Z128" s="20">
        <v>741</v>
      </c>
      <c r="AA128" s="20">
        <v>763</v>
      </c>
      <c r="AB128" s="20">
        <v>785</v>
      </c>
      <c r="AC128" s="51"/>
    </row>
    <row r="129" spans="1:29" s="4" customFormat="1" ht="13.5" hidden="1" customHeight="1" x14ac:dyDescent="0.25">
      <c r="A129" s="32">
        <v>3</v>
      </c>
      <c r="B129" s="31" t="s">
        <v>417</v>
      </c>
      <c r="C129" s="31" t="s">
        <v>228</v>
      </c>
      <c r="D129" s="32">
        <v>51</v>
      </c>
      <c r="E129" s="32" t="s">
        <v>237</v>
      </c>
      <c r="F129" s="31" t="s">
        <v>230</v>
      </c>
      <c r="G129" s="31" t="s">
        <v>238</v>
      </c>
      <c r="H129" s="31" t="s">
        <v>59</v>
      </c>
      <c r="I129" s="31" t="s">
        <v>232</v>
      </c>
      <c r="J129" s="31" t="s">
        <v>233</v>
      </c>
      <c r="K129" s="31" t="s">
        <v>234</v>
      </c>
      <c r="L129" s="33">
        <v>17</v>
      </c>
      <c r="M129" s="34">
        <v>2925</v>
      </c>
      <c r="N129" s="35" t="s">
        <v>472</v>
      </c>
      <c r="O129" s="36" t="s">
        <v>474</v>
      </c>
      <c r="P129" s="36" t="s">
        <v>240</v>
      </c>
      <c r="Q129" s="37">
        <v>190</v>
      </c>
      <c r="R129" s="7" t="s">
        <v>41</v>
      </c>
      <c r="S129" s="9">
        <v>190</v>
      </c>
      <c r="T129" s="23">
        <v>0</v>
      </c>
      <c r="U129" s="23">
        <v>0</v>
      </c>
      <c r="V129" s="23">
        <v>0</v>
      </c>
      <c r="W129" s="5">
        <f t="shared" si="2"/>
        <v>190</v>
      </c>
      <c r="X129" s="5">
        <f t="shared" si="3"/>
        <v>0</v>
      </c>
      <c r="Y129" s="14">
        <v>895337000</v>
      </c>
      <c r="Z129" s="20">
        <v>741</v>
      </c>
      <c r="AA129" s="20">
        <v>763</v>
      </c>
      <c r="AB129" s="21">
        <v>785</v>
      </c>
      <c r="AC129" s="52"/>
    </row>
    <row r="130" spans="1:29" s="4" customFormat="1" ht="13.5" hidden="1" customHeight="1" x14ac:dyDescent="0.25">
      <c r="A130" s="25">
        <v>3</v>
      </c>
      <c r="B130" s="24" t="s">
        <v>417</v>
      </c>
      <c r="C130" s="24" t="s">
        <v>228</v>
      </c>
      <c r="D130" s="25">
        <v>52</v>
      </c>
      <c r="E130" s="25" t="s">
        <v>241</v>
      </c>
      <c r="F130" s="24" t="s">
        <v>230</v>
      </c>
      <c r="G130" s="24" t="s">
        <v>238</v>
      </c>
      <c r="H130" s="24" t="s">
        <v>59</v>
      </c>
      <c r="I130" s="24" t="s">
        <v>232</v>
      </c>
      <c r="J130" s="24" t="s">
        <v>233</v>
      </c>
      <c r="K130" s="24" t="s">
        <v>234</v>
      </c>
      <c r="L130" s="26">
        <v>17</v>
      </c>
      <c r="M130" s="27">
        <v>2925</v>
      </c>
      <c r="N130" s="28" t="s">
        <v>472</v>
      </c>
      <c r="O130" s="29" t="s">
        <v>475</v>
      </c>
      <c r="P130" s="29" t="s">
        <v>243</v>
      </c>
      <c r="Q130" s="30">
        <v>200</v>
      </c>
      <c r="R130" s="6" t="s">
        <v>41</v>
      </c>
      <c r="S130" s="8">
        <v>200</v>
      </c>
      <c r="T130" s="23">
        <v>0</v>
      </c>
      <c r="U130" s="23">
        <v>0</v>
      </c>
      <c r="V130" s="23">
        <v>0</v>
      </c>
      <c r="W130" s="5">
        <f t="shared" si="2"/>
        <v>200</v>
      </c>
      <c r="X130" s="5">
        <f t="shared" si="3"/>
        <v>0</v>
      </c>
      <c r="Y130" s="13">
        <v>3581349000</v>
      </c>
      <c r="Z130" s="20">
        <v>2965</v>
      </c>
      <c r="AA130" s="20">
        <v>3051</v>
      </c>
      <c r="AB130" s="20">
        <v>3140</v>
      </c>
      <c r="AC130" s="51"/>
    </row>
    <row r="131" spans="1:29" s="4" customFormat="1" ht="13.5" hidden="1" customHeight="1" x14ac:dyDescent="0.25">
      <c r="A131" s="25">
        <v>3</v>
      </c>
      <c r="B131" s="24" t="s">
        <v>417</v>
      </c>
      <c r="C131" s="24" t="s">
        <v>244</v>
      </c>
      <c r="D131" s="25">
        <v>54</v>
      </c>
      <c r="E131" s="25" t="s">
        <v>245</v>
      </c>
      <c r="F131" s="24" t="s">
        <v>246</v>
      </c>
      <c r="G131" s="24" t="s">
        <v>247</v>
      </c>
      <c r="H131" s="24" t="s">
        <v>35</v>
      </c>
      <c r="I131" s="24"/>
      <c r="J131" s="24" t="s">
        <v>233</v>
      </c>
      <c r="K131" s="24" t="s">
        <v>248</v>
      </c>
      <c r="L131" s="26">
        <v>18</v>
      </c>
      <c r="M131" s="27">
        <v>2923</v>
      </c>
      <c r="N131" s="28" t="s">
        <v>476</v>
      </c>
      <c r="O131" s="29" t="s">
        <v>477</v>
      </c>
      <c r="P131" s="29" t="s">
        <v>40</v>
      </c>
      <c r="Q131" s="30">
        <v>4</v>
      </c>
      <c r="R131" s="6" t="s">
        <v>41</v>
      </c>
      <c r="S131" s="8">
        <v>4</v>
      </c>
      <c r="T131" s="23">
        <v>0</v>
      </c>
      <c r="U131" s="23">
        <v>0</v>
      </c>
      <c r="V131" s="23">
        <v>0</v>
      </c>
      <c r="W131" s="5">
        <f t="shared" si="2"/>
        <v>4</v>
      </c>
      <c r="X131" s="5">
        <f t="shared" si="3"/>
        <v>0</v>
      </c>
      <c r="Y131" s="13">
        <v>871462000</v>
      </c>
      <c r="Z131" s="20">
        <v>720</v>
      </c>
      <c r="AA131" s="20">
        <v>741</v>
      </c>
      <c r="AB131" s="20">
        <v>762</v>
      </c>
      <c r="AC131" s="51"/>
    </row>
    <row r="132" spans="1:29" s="4" customFormat="1" ht="13.5" hidden="1" customHeight="1" x14ac:dyDescent="0.25">
      <c r="A132" s="25">
        <v>3</v>
      </c>
      <c r="B132" s="24" t="s">
        <v>417</v>
      </c>
      <c r="C132" s="24" t="s">
        <v>244</v>
      </c>
      <c r="D132" s="25">
        <v>55</v>
      </c>
      <c r="E132" s="25" t="s">
        <v>251</v>
      </c>
      <c r="F132" s="24" t="s">
        <v>252</v>
      </c>
      <c r="G132" s="24" t="s">
        <v>253</v>
      </c>
      <c r="H132" s="24" t="s">
        <v>35</v>
      </c>
      <c r="I132" s="24"/>
      <c r="J132" s="24" t="s">
        <v>233</v>
      </c>
      <c r="K132" s="24" t="s">
        <v>248</v>
      </c>
      <c r="L132" s="26">
        <v>18</v>
      </c>
      <c r="M132" s="27">
        <v>2923</v>
      </c>
      <c r="N132" s="28" t="s">
        <v>476</v>
      </c>
      <c r="O132" s="29" t="s">
        <v>478</v>
      </c>
      <c r="P132" s="29" t="s">
        <v>255</v>
      </c>
      <c r="Q132" s="30">
        <v>100</v>
      </c>
      <c r="R132" s="6" t="s">
        <v>41</v>
      </c>
      <c r="S132" s="8">
        <v>100</v>
      </c>
      <c r="T132" s="23">
        <v>0</v>
      </c>
      <c r="U132" s="23">
        <v>0</v>
      </c>
      <c r="V132" s="23">
        <v>0</v>
      </c>
      <c r="W132" s="5">
        <f t="shared" si="2"/>
        <v>100</v>
      </c>
      <c r="X132" s="5">
        <f t="shared" si="3"/>
        <v>0</v>
      </c>
      <c r="Y132" s="13">
        <v>698363000</v>
      </c>
      <c r="Z132" s="20">
        <v>577</v>
      </c>
      <c r="AA132" s="20">
        <v>593</v>
      </c>
      <c r="AB132" s="20">
        <v>611</v>
      </c>
      <c r="AC132" s="51"/>
    </row>
    <row r="133" spans="1:29" s="4" customFormat="1" ht="13.5" hidden="1" customHeight="1" x14ac:dyDescent="0.25">
      <c r="A133" s="25">
        <v>3</v>
      </c>
      <c r="B133" s="24" t="s">
        <v>417</v>
      </c>
      <c r="C133" s="24" t="s">
        <v>186</v>
      </c>
      <c r="D133" s="25">
        <v>56</v>
      </c>
      <c r="E133" s="25" t="s">
        <v>256</v>
      </c>
      <c r="F133" s="24" t="s">
        <v>188</v>
      </c>
      <c r="G133" s="24" t="s">
        <v>257</v>
      </c>
      <c r="H133" s="24" t="s">
        <v>35</v>
      </c>
      <c r="I133" s="24"/>
      <c r="J133" s="24" t="s">
        <v>233</v>
      </c>
      <c r="K133" s="24" t="s">
        <v>258</v>
      </c>
      <c r="L133" s="26">
        <v>19</v>
      </c>
      <c r="M133" s="27">
        <v>2907</v>
      </c>
      <c r="N133" s="28" t="s">
        <v>479</v>
      </c>
      <c r="O133" s="29" t="s">
        <v>480</v>
      </c>
      <c r="P133" s="29" t="s">
        <v>261</v>
      </c>
      <c r="Q133" s="30">
        <v>48</v>
      </c>
      <c r="R133" s="6" t="s">
        <v>41</v>
      </c>
      <c r="S133" s="8">
        <v>48</v>
      </c>
      <c r="T133" s="23">
        <v>0</v>
      </c>
      <c r="U133" s="23">
        <v>0</v>
      </c>
      <c r="V133" s="23">
        <v>0</v>
      </c>
      <c r="W133" s="5">
        <f t="shared" si="2"/>
        <v>48</v>
      </c>
      <c r="X133" s="5">
        <f t="shared" si="3"/>
        <v>0</v>
      </c>
      <c r="Y133" s="13">
        <v>578985000</v>
      </c>
      <c r="Z133" s="20">
        <v>478</v>
      </c>
      <c r="AA133" s="20">
        <v>492</v>
      </c>
      <c r="AB133" s="20">
        <v>506</v>
      </c>
      <c r="AC133" s="51"/>
    </row>
    <row r="134" spans="1:29" s="4" customFormat="1" ht="13.5" hidden="1" customHeight="1" x14ac:dyDescent="0.25">
      <c r="A134" s="25">
        <v>3</v>
      </c>
      <c r="B134" s="24" t="s">
        <v>417</v>
      </c>
      <c r="C134" s="24" t="s">
        <v>244</v>
      </c>
      <c r="D134" s="25">
        <v>57</v>
      </c>
      <c r="E134" s="25" t="s">
        <v>262</v>
      </c>
      <c r="F134" s="24" t="s">
        <v>252</v>
      </c>
      <c r="G134" s="24" t="s">
        <v>263</v>
      </c>
      <c r="H134" s="24" t="s">
        <v>35</v>
      </c>
      <c r="I134" s="24"/>
      <c r="J134" s="24" t="s">
        <v>233</v>
      </c>
      <c r="K134" s="24" t="s">
        <v>258</v>
      </c>
      <c r="L134" s="26">
        <v>20</v>
      </c>
      <c r="M134" s="27">
        <v>2890</v>
      </c>
      <c r="N134" s="28" t="s">
        <v>481</v>
      </c>
      <c r="O134" s="29" t="s">
        <v>265</v>
      </c>
      <c r="P134" s="29" t="s">
        <v>266</v>
      </c>
      <c r="Q134" s="30">
        <v>60</v>
      </c>
      <c r="R134" s="6" t="s">
        <v>41</v>
      </c>
      <c r="S134" s="8">
        <v>60</v>
      </c>
      <c r="T134" s="23">
        <v>0</v>
      </c>
      <c r="U134" s="23">
        <v>0</v>
      </c>
      <c r="V134" s="23">
        <v>0</v>
      </c>
      <c r="W134" s="5">
        <f t="shared" si="2"/>
        <v>60</v>
      </c>
      <c r="X134" s="5">
        <f t="shared" si="3"/>
        <v>0</v>
      </c>
      <c r="Y134" s="13">
        <v>334259000</v>
      </c>
      <c r="Z134" s="20">
        <v>276</v>
      </c>
      <c r="AA134" s="20">
        <v>284</v>
      </c>
      <c r="AB134" s="20">
        <v>292</v>
      </c>
      <c r="AC134" s="51"/>
    </row>
    <row r="135" spans="1:29" s="4" customFormat="1" ht="13.5" hidden="1" customHeight="1" x14ac:dyDescent="0.25">
      <c r="A135" s="25">
        <v>3</v>
      </c>
      <c r="B135" s="24" t="s">
        <v>417</v>
      </c>
      <c r="C135" s="24" t="s">
        <v>244</v>
      </c>
      <c r="D135" s="25">
        <v>58</v>
      </c>
      <c r="E135" s="25" t="s">
        <v>267</v>
      </c>
      <c r="F135" s="24" t="s">
        <v>252</v>
      </c>
      <c r="G135" s="24" t="s">
        <v>268</v>
      </c>
      <c r="H135" s="24" t="s">
        <v>35</v>
      </c>
      <c r="I135" s="24"/>
      <c r="J135" s="24" t="s">
        <v>233</v>
      </c>
      <c r="K135" s="24" t="s">
        <v>258</v>
      </c>
      <c r="L135" s="26">
        <v>20</v>
      </c>
      <c r="M135" s="27">
        <v>2890</v>
      </c>
      <c r="N135" s="28" t="s">
        <v>481</v>
      </c>
      <c r="O135" s="29" t="s">
        <v>482</v>
      </c>
      <c r="P135" s="29" t="s">
        <v>270</v>
      </c>
      <c r="Q135" s="30">
        <v>200</v>
      </c>
      <c r="R135" s="6" t="s">
        <v>41</v>
      </c>
      <c r="S135" s="8">
        <v>200</v>
      </c>
      <c r="T135" s="23">
        <v>0</v>
      </c>
      <c r="U135" s="23">
        <v>0</v>
      </c>
      <c r="V135" s="23">
        <v>0</v>
      </c>
      <c r="W135" s="5">
        <f t="shared" si="2"/>
        <v>200</v>
      </c>
      <c r="X135" s="5">
        <f t="shared" si="3"/>
        <v>0</v>
      </c>
      <c r="Y135" s="13">
        <v>453638000</v>
      </c>
      <c r="Z135" s="20">
        <v>375</v>
      </c>
      <c r="AA135" s="20">
        <v>385</v>
      </c>
      <c r="AB135" s="20">
        <v>397</v>
      </c>
      <c r="AC135" s="51"/>
    </row>
    <row r="136" spans="1:29" s="4" customFormat="1" ht="13.5" hidden="1" customHeight="1" x14ac:dyDescent="0.25">
      <c r="A136" s="25">
        <v>3</v>
      </c>
      <c r="B136" s="24" t="s">
        <v>417</v>
      </c>
      <c r="C136" s="24" t="s">
        <v>347</v>
      </c>
      <c r="D136" s="25">
        <v>59</v>
      </c>
      <c r="E136" s="25" t="s">
        <v>483</v>
      </c>
      <c r="F136" s="24" t="s">
        <v>349</v>
      </c>
      <c r="G136" s="24" t="s">
        <v>484</v>
      </c>
      <c r="H136" s="24" t="s">
        <v>59</v>
      </c>
      <c r="I136" s="24"/>
      <c r="J136" s="24" t="s">
        <v>274</v>
      </c>
      <c r="K136" s="24" t="s">
        <v>485</v>
      </c>
      <c r="L136" s="26">
        <v>21</v>
      </c>
      <c r="M136" s="27">
        <v>2892</v>
      </c>
      <c r="N136" s="28" t="s">
        <v>486</v>
      </c>
      <c r="O136" s="29" t="s">
        <v>487</v>
      </c>
      <c r="P136" s="29" t="s">
        <v>488</v>
      </c>
      <c r="Q136" s="30">
        <v>100</v>
      </c>
      <c r="R136" s="6" t="s">
        <v>41</v>
      </c>
      <c r="S136" s="8">
        <v>100</v>
      </c>
      <c r="T136" s="23">
        <v>0</v>
      </c>
      <c r="U136" s="23">
        <v>0</v>
      </c>
      <c r="V136" s="23">
        <v>0</v>
      </c>
      <c r="W136" s="5">
        <f t="shared" si="2"/>
        <v>100</v>
      </c>
      <c r="X136" s="5">
        <f t="shared" si="3"/>
        <v>0</v>
      </c>
      <c r="Y136" s="13">
        <v>149223000</v>
      </c>
      <c r="Z136" s="20">
        <v>124</v>
      </c>
      <c r="AA136" s="20">
        <v>127</v>
      </c>
      <c r="AB136" s="20">
        <v>131</v>
      </c>
      <c r="AC136" s="51"/>
    </row>
    <row r="137" spans="1:29" s="4" customFormat="1" ht="13.5" hidden="1" customHeight="1" x14ac:dyDescent="0.25">
      <c r="A137" s="25">
        <v>3</v>
      </c>
      <c r="B137" s="24" t="s">
        <v>417</v>
      </c>
      <c r="C137" s="24" t="s">
        <v>186</v>
      </c>
      <c r="D137" s="25">
        <v>60</v>
      </c>
      <c r="E137" s="25" t="s">
        <v>489</v>
      </c>
      <c r="F137" s="24" t="s">
        <v>272</v>
      </c>
      <c r="G137" s="24" t="s">
        <v>273</v>
      </c>
      <c r="H137" s="24" t="s">
        <v>35</v>
      </c>
      <c r="I137" s="24"/>
      <c r="J137" s="24" t="s">
        <v>274</v>
      </c>
      <c r="K137" s="24" t="s">
        <v>275</v>
      </c>
      <c r="L137" s="26">
        <v>22</v>
      </c>
      <c r="M137" s="27">
        <v>2908</v>
      </c>
      <c r="N137" s="28" t="s">
        <v>490</v>
      </c>
      <c r="O137" s="29" t="s">
        <v>491</v>
      </c>
      <c r="P137" s="29" t="s">
        <v>492</v>
      </c>
      <c r="Q137" s="30">
        <v>600</v>
      </c>
      <c r="R137" s="6" t="s">
        <v>41</v>
      </c>
      <c r="S137" s="8">
        <v>600</v>
      </c>
      <c r="T137" s="23">
        <v>0</v>
      </c>
      <c r="U137" s="23">
        <v>0</v>
      </c>
      <c r="V137" s="23">
        <v>0</v>
      </c>
      <c r="W137" s="5">
        <f t="shared" ref="W137:W200" si="4">IF(R137="Constante",SUM(S137:V137)/4,IF(R137="Suma",SUM(S137:V137),0))</f>
        <v>600</v>
      </c>
      <c r="X137" s="5">
        <f t="shared" ref="X137:X200" si="5">Q137-W137</f>
        <v>0</v>
      </c>
      <c r="Y137" s="13">
        <v>447669000</v>
      </c>
      <c r="Z137" s="20">
        <v>371</v>
      </c>
      <c r="AA137" s="20">
        <v>382</v>
      </c>
      <c r="AB137" s="20">
        <v>392</v>
      </c>
      <c r="AC137" s="51"/>
    </row>
    <row r="138" spans="1:29" s="4" customFormat="1" ht="13.5" hidden="1" customHeight="1" x14ac:dyDescent="0.25">
      <c r="A138" s="25">
        <v>3</v>
      </c>
      <c r="B138" s="24" t="s">
        <v>417</v>
      </c>
      <c r="C138" s="24" t="s">
        <v>186</v>
      </c>
      <c r="D138" s="25">
        <v>61</v>
      </c>
      <c r="E138" s="25" t="s">
        <v>271</v>
      </c>
      <c r="F138" s="24" t="s">
        <v>272</v>
      </c>
      <c r="G138" s="24" t="s">
        <v>273</v>
      </c>
      <c r="H138" s="24" t="s">
        <v>35</v>
      </c>
      <c r="I138" s="24"/>
      <c r="J138" s="24" t="s">
        <v>274</v>
      </c>
      <c r="K138" s="24" t="s">
        <v>275</v>
      </c>
      <c r="L138" s="26">
        <v>22</v>
      </c>
      <c r="M138" s="27">
        <v>2908</v>
      </c>
      <c r="N138" s="28" t="s">
        <v>490</v>
      </c>
      <c r="O138" s="29" t="s">
        <v>493</v>
      </c>
      <c r="P138" s="29" t="s">
        <v>67</v>
      </c>
      <c r="Q138" s="30">
        <v>10</v>
      </c>
      <c r="R138" s="6" t="s">
        <v>41</v>
      </c>
      <c r="S138" s="8">
        <v>10</v>
      </c>
      <c r="T138" s="23">
        <v>0</v>
      </c>
      <c r="U138" s="23">
        <v>0</v>
      </c>
      <c r="V138" s="23">
        <v>0</v>
      </c>
      <c r="W138" s="5">
        <f t="shared" si="4"/>
        <v>10</v>
      </c>
      <c r="X138" s="5">
        <f t="shared" si="5"/>
        <v>0</v>
      </c>
      <c r="Y138" s="13">
        <v>674487000</v>
      </c>
      <c r="Z138" s="20">
        <v>556</v>
      </c>
      <c r="AA138" s="20">
        <v>573</v>
      </c>
      <c r="AB138" s="20">
        <v>589</v>
      </c>
      <c r="AC138" s="51"/>
    </row>
    <row r="139" spans="1:29" s="4" customFormat="1" ht="13.5" hidden="1" customHeight="1" x14ac:dyDescent="0.25">
      <c r="A139" s="25">
        <v>3</v>
      </c>
      <c r="B139" s="24" t="s">
        <v>417</v>
      </c>
      <c r="C139" s="24" t="s">
        <v>278</v>
      </c>
      <c r="D139" s="25">
        <v>68</v>
      </c>
      <c r="E139" s="25" t="s">
        <v>286</v>
      </c>
      <c r="F139" s="24" t="s">
        <v>280</v>
      </c>
      <c r="G139" s="24" t="s">
        <v>281</v>
      </c>
      <c r="H139" s="24" t="s">
        <v>35</v>
      </c>
      <c r="I139" s="24"/>
      <c r="J139" s="24" t="s">
        <v>274</v>
      </c>
      <c r="K139" s="24" t="s">
        <v>282</v>
      </c>
      <c r="L139" s="26">
        <v>23</v>
      </c>
      <c r="M139" s="27">
        <v>2913</v>
      </c>
      <c r="N139" s="28" t="s">
        <v>494</v>
      </c>
      <c r="O139" s="29" t="s">
        <v>495</v>
      </c>
      <c r="P139" s="29" t="s">
        <v>288</v>
      </c>
      <c r="Q139" s="30">
        <v>10</v>
      </c>
      <c r="R139" s="6" t="s">
        <v>41</v>
      </c>
      <c r="S139" s="8">
        <v>10</v>
      </c>
      <c r="T139" s="23">
        <v>0</v>
      </c>
      <c r="U139" s="23">
        <v>0</v>
      </c>
      <c r="V139" s="23">
        <v>0</v>
      </c>
      <c r="W139" s="5">
        <f t="shared" si="4"/>
        <v>10</v>
      </c>
      <c r="X139" s="5">
        <f t="shared" si="5"/>
        <v>0</v>
      </c>
      <c r="Y139" s="13">
        <v>23876000</v>
      </c>
      <c r="Z139" s="20">
        <v>21</v>
      </c>
      <c r="AA139" s="20">
        <v>22</v>
      </c>
      <c r="AB139" s="20">
        <v>22</v>
      </c>
      <c r="AC139" s="51"/>
    </row>
    <row r="140" spans="1:29" s="4" customFormat="1" ht="13.5" hidden="1" customHeight="1" x14ac:dyDescent="0.25">
      <c r="A140" s="25">
        <v>3</v>
      </c>
      <c r="B140" s="24" t="s">
        <v>417</v>
      </c>
      <c r="C140" s="24" t="s">
        <v>278</v>
      </c>
      <c r="D140" s="25">
        <v>70</v>
      </c>
      <c r="E140" s="25" t="s">
        <v>289</v>
      </c>
      <c r="F140" s="24" t="s">
        <v>280</v>
      </c>
      <c r="G140" s="24" t="s">
        <v>281</v>
      </c>
      <c r="H140" s="24" t="s">
        <v>35</v>
      </c>
      <c r="I140" s="24"/>
      <c r="J140" s="24" t="s">
        <v>274</v>
      </c>
      <c r="K140" s="24" t="s">
        <v>282</v>
      </c>
      <c r="L140" s="26">
        <v>23</v>
      </c>
      <c r="M140" s="27">
        <v>2913</v>
      </c>
      <c r="N140" s="28" t="s">
        <v>494</v>
      </c>
      <c r="O140" s="29" t="s">
        <v>496</v>
      </c>
      <c r="P140" s="29" t="s">
        <v>291</v>
      </c>
      <c r="Q140" s="30">
        <v>4500</v>
      </c>
      <c r="R140" s="6" t="s">
        <v>41</v>
      </c>
      <c r="S140" s="8">
        <v>4500</v>
      </c>
      <c r="T140" s="23">
        <v>0</v>
      </c>
      <c r="U140" s="23">
        <v>0</v>
      </c>
      <c r="V140" s="23">
        <v>0</v>
      </c>
      <c r="W140" s="5">
        <f t="shared" si="4"/>
        <v>4500</v>
      </c>
      <c r="X140" s="5">
        <f t="shared" si="5"/>
        <v>0</v>
      </c>
      <c r="Y140" s="13">
        <v>47751000</v>
      </c>
      <c r="Z140" s="20">
        <v>42</v>
      </c>
      <c r="AA140" s="20">
        <v>43</v>
      </c>
      <c r="AB140" s="20">
        <v>45</v>
      </c>
      <c r="AC140" s="51"/>
    </row>
    <row r="141" spans="1:29" s="4" customFormat="1" ht="13.5" hidden="1" customHeight="1" x14ac:dyDescent="0.25">
      <c r="A141" s="25">
        <v>3</v>
      </c>
      <c r="B141" s="24" t="s">
        <v>417</v>
      </c>
      <c r="C141" s="24" t="s">
        <v>278</v>
      </c>
      <c r="D141" s="25">
        <v>71</v>
      </c>
      <c r="E141" s="25" t="s">
        <v>292</v>
      </c>
      <c r="F141" s="24" t="s">
        <v>280</v>
      </c>
      <c r="G141" s="24" t="s">
        <v>281</v>
      </c>
      <c r="H141" s="24" t="s">
        <v>35</v>
      </c>
      <c r="I141" s="24"/>
      <c r="J141" s="24" t="s">
        <v>274</v>
      </c>
      <c r="K141" s="24" t="s">
        <v>282</v>
      </c>
      <c r="L141" s="26">
        <v>23</v>
      </c>
      <c r="M141" s="27">
        <v>2913</v>
      </c>
      <c r="N141" s="28" t="s">
        <v>494</v>
      </c>
      <c r="O141" s="29" t="s">
        <v>497</v>
      </c>
      <c r="P141" s="29" t="s">
        <v>294</v>
      </c>
      <c r="Q141" s="30">
        <v>4500</v>
      </c>
      <c r="R141" s="6" t="s">
        <v>41</v>
      </c>
      <c r="S141" s="8">
        <v>4500</v>
      </c>
      <c r="T141" s="23">
        <v>0</v>
      </c>
      <c r="U141" s="23">
        <v>0</v>
      </c>
      <c r="V141" s="23">
        <v>0</v>
      </c>
      <c r="W141" s="5">
        <f t="shared" si="4"/>
        <v>4500</v>
      </c>
      <c r="X141" s="5">
        <f t="shared" si="5"/>
        <v>0</v>
      </c>
      <c r="Y141" s="13">
        <v>179067000</v>
      </c>
      <c r="Z141" s="20">
        <v>147</v>
      </c>
      <c r="AA141" s="20">
        <v>151</v>
      </c>
      <c r="AB141" s="20">
        <v>156</v>
      </c>
      <c r="AC141" s="51"/>
    </row>
    <row r="142" spans="1:29" s="4" customFormat="1" ht="13.5" hidden="1" customHeight="1" x14ac:dyDescent="0.25">
      <c r="A142" s="25">
        <v>3</v>
      </c>
      <c r="B142" s="24" t="s">
        <v>417</v>
      </c>
      <c r="C142" s="24" t="s">
        <v>278</v>
      </c>
      <c r="D142" s="25">
        <v>73</v>
      </c>
      <c r="E142" s="25" t="s">
        <v>295</v>
      </c>
      <c r="F142" s="24" t="s">
        <v>272</v>
      </c>
      <c r="G142" s="24" t="s">
        <v>296</v>
      </c>
      <c r="H142" s="24" t="s">
        <v>59</v>
      </c>
      <c r="I142" s="24"/>
      <c r="J142" s="24" t="s">
        <v>274</v>
      </c>
      <c r="K142" s="24" t="s">
        <v>282</v>
      </c>
      <c r="L142" s="26">
        <v>23</v>
      </c>
      <c r="M142" s="27">
        <v>2913</v>
      </c>
      <c r="N142" s="28" t="s">
        <v>494</v>
      </c>
      <c r="O142" s="29" t="s">
        <v>498</v>
      </c>
      <c r="P142" s="29" t="s">
        <v>285</v>
      </c>
      <c r="Q142" s="30">
        <v>4</v>
      </c>
      <c r="R142" s="6" t="s">
        <v>41</v>
      </c>
      <c r="S142" s="8">
        <v>4</v>
      </c>
      <c r="T142" s="23">
        <v>0</v>
      </c>
      <c r="U142" s="23">
        <v>0</v>
      </c>
      <c r="V142" s="23">
        <v>0</v>
      </c>
      <c r="W142" s="5">
        <f t="shared" si="4"/>
        <v>4</v>
      </c>
      <c r="X142" s="5">
        <f t="shared" si="5"/>
        <v>0</v>
      </c>
      <c r="Y142" s="13">
        <v>179067000</v>
      </c>
      <c r="Z142" s="20">
        <v>148</v>
      </c>
      <c r="AA142" s="20">
        <v>153</v>
      </c>
      <c r="AB142" s="20">
        <v>156</v>
      </c>
      <c r="AC142" s="51"/>
    </row>
    <row r="143" spans="1:29" s="4" customFormat="1" ht="13.5" hidden="1" customHeight="1" x14ac:dyDescent="0.25">
      <c r="A143" s="25">
        <v>3</v>
      </c>
      <c r="B143" s="24" t="s">
        <v>417</v>
      </c>
      <c r="C143" s="24" t="s">
        <v>278</v>
      </c>
      <c r="D143" s="25">
        <v>75</v>
      </c>
      <c r="E143" s="25" t="s">
        <v>300</v>
      </c>
      <c r="F143" s="24" t="s">
        <v>272</v>
      </c>
      <c r="G143" s="24" t="s">
        <v>296</v>
      </c>
      <c r="H143" s="24" t="s">
        <v>59</v>
      </c>
      <c r="I143" s="24"/>
      <c r="J143" s="24" t="s">
        <v>274</v>
      </c>
      <c r="K143" s="24" t="s">
        <v>282</v>
      </c>
      <c r="L143" s="26">
        <v>23</v>
      </c>
      <c r="M143" s="27">
        <v>2913</v>
      </c>
      <c r="N143" s="28" t="s">
        <v>494</v>
      </c>
      <c r="O143" s="29" t="s">
        <v>499</v>
      </c>
      <c r="P143" s="29" t="s">
        <v>288</v>
      </c>
      <c r="Q143" s="30">
        <v>40</v>
      </c>
      <c r="R143" s="6" t="s">
        <v>41</v>
      </c>
      <c r="S143" s="8">
        <v>40</v>
      </c>
      <c r="T143" s="23">
        <v>0</v>
      </c>
      <c r="U143" s="23">
        <v>0</v>
      </c>
      <c r="V143" s="23">
        <v>0</v>
      </c>
      <c r="W143" s="5">
        <f t="shared" si="4"/>
        <v>40</v>
      </c>
      <c r="X143" s="5">
        <f t="shared" si="5"/>
        <v>0</v>
      </c>
      <c r="Y143" s="13">
        <v>268601000</v>
      </c>
      <c r="Z143" s="20">
        <v>222</v>
      </c>
      <c r="AA143" s="20">
        <v>229</v>
      </c>
      <c r="AB143" s="20">
        <v>236</v>
      </c>
      <c r="AC143" s="51"/>
    </row>
    <row r="144" spans="1:29" s="4" customFormat="1" ht="13.5" hidden="1" customHeight="1" x14ac:dyDescent="0.25">
      <c r="A144" s="25">
        <v>3</v>
      </c>
      <c r="B144" s="24" t="s">
        <v>417</v>
      </c>
      <c r="C144" s="24" t="s">
        <v>278</v>
      </c>
      <c r="D144" s="25">
        <v>76</v>
      </c>
      <c r="E144" s="25" t="s">
        <v>302</v>
      </c>
      <c r="F144" s="24" t="s">
        <v>280</v>
      </c>
      <c r="G144" s="24" t="s">
        <v>303</v>
      </c>
      <c r="H144" s="24" t="s">
        <v>35</v>
      </c>
      <c r="I144" s="24"/>
      <c r="J144" s="24" t="s">
        <v>274</v>
      </c>
      <c r="K144" s="24" t="s">
        <v>282</v>
      </c>
      <c r="L144" s="26">
        <v>23</v>
      </c>
      <c r="M144" s="27">
        <v>2913</v>
      </c>
      <c r="N144" s="28" t="s">
        <v>494</v>
      </c>
      <c r="O144" s="29" t="s">
        <v>500</v>
      </c>
      <c r="P144" s="29" t="s">
        <v>305</v>
      </c>
      <c r="Q144" s="30">
        <v>3000</v>
      </c>
      <c r="R144" s="6" t="s">
        <v>41</v>
      </c>
      <c r="S144" s="8">
        <v>3000</v>
      </c>
      <c r="T144" s="23">
        <v>0</v>
      </c>
      <c r="U144" s="23">
        <v>0</v>
      </c>
      <c r="V144" s="23">
        <v>0</v>
      </c>
      <c r="W144" s="5">
        <f t="shared" si="4"/>
        <v>3000</v>
      </c>
      <c r="X144" s="5">
        <f t="shared" si="5"/>
        <v>0</v>
      </c>
      <c r="Y144" s="13">
        <v>692394000</v>
      </c>
      <c r="Z144" s="20">
        <v>572</v>
      </c>
      <c r="AA144" s="20">
        <v>588</v>
      </c>
      <c r="AB144" s="20">
        <v>606</v>
      </c>
      <c r="AC144" s="51"/>
    </row>
    <row r="145" spans="1:29" s="4" customFormat="1" ht="13.5" hidden="1" customHeight="1" x14ac:dyDescent="0.25">
      <c r="A145" s="25">
        <v>3</v>
      </c>
      <c r="B145" s="24" t="s">
        <v>417</v>
      </c>
      <c r="C145" s="24" t="s">
        <v>278</v>
      </c>
      <c r="D145" s="25">
        <v>110</v>
      </c>
      <c r="E145" s="25" t="s">
        <v>306</v>
      </c>
      <c r="F145" s="24" t="s">
        <v>272</v>
      </c>
      <c r="G145" s="24" t="s">
        <v>296</v>
      </c>
      <c r="H145" s="24" t="s">
        <v>59</v>
      </c>
      <c r="I145" s="24"/>
      <c r="J145" s="24" t="s">
        <v>274</v>
      </c>
      <c r="K145" s="24" t="s">
        <v>282</v>
      </c>
      <c r="L145" s="26">
        <v>23</v>
      </c>
      <c r="M145" s="27">
        <v>2913</v>
      </c>
      <c r="N145" s="28" t="s">
        <v>494</v>
      </c>
      <c r="O145" s="29" t="s">
        <v>501</v>
      </c>
      <c r="P145" s="29" t="s">
        <v>308</v>
      </c>
      <c r="Q145" s="30">
        <v>40</v>
      </c>
      <c r="R145" s="6" t="s">
        <v>41</v>
      </c>
      <c r="S145" s="8">
        <v>40</v>
      </c>
      <c r="T145" s="23">
        <v>0</v>
      </c>
      <c r="U145" s="23">
        <v>0</v>
      </c>
      <c r="V145" s="23">
        <v>0</v>
      </c>
      <c r="W145" s="5">
        <f t="shared" si="4"/>
        <v>40</v>
      </c>
      <c r="X145" s="5">
        <f t="shared" si="5"/>
        <v>0</v>
      </c>
      <c r="Y145" s="13">
        <v>447669000</v>
      </c>
      <c r="Z145" s="20">
        <v>371</v>
      </c>
      <c r="AA145" s="20">
        <v>381</v>
      </c>
      <c r="AB145" s="20">
        <v>393</v>
      </c>
      <c r="AC145" s="51"/>
    </row>
    <row r="146" spans="1:29" s="4" customFormat="1" ht="13.5" hidden="1" customHeight="1" x14ac:dyDescent="0.25">
      <c r="A146" s="25">
        <v>3</v>
      </c>
      <c r="B146" s="24" t="s">
        <v>417</v>
      </c>
      <c r="C146" s="24" t="s">
        <v>216</v>
      </c>
      <c r="D146" s="25">
        <v>64</v>
      </c>
      <c r="E146" s="25" t="s">
        <v>313</v>
      </c>
      <c r="F146" s="24" t="s">
        <v>280</v>
      </c>
      <c r="G146" s="24" t="s">
        <v>281</v>
      </c>
      <c r="H146" s="24" t="s">
        <v>35</v>
      </c>
      <c r="I146" s="24"/>
      <c r="J146" s="24" t="s">
        <v>274</v>
      </c>
      <c r="K146" s="24" t="s">
        <v>282</v>
      </c>
      <c r="L146" s="26">
        <v>24</v>
      </c>
      <c r="M146" s="27">
        <v>2886</v>
      </c>
      <c r="N146" s="28" t="s">
        <v>502</v>
      </c>
      <c r="O146" s="29" t="s">
        <v>503</v>
      </c>
      <c r="P146" s="29" t="s">
        <v>315</v>
      </c>
      <c r="Q146" s="30">
        <v>5</v>
      </c>
      <c r="R146" s="6" t="s">
        <v>41</v>
      </c>
      <c r="S146" s="8">
        <v>5</v>
      </c>
      <c r="T146" s="23">
        <v>0</v>
      </c>
      <c r="U146" s="23">
        <v>0</v>
      </c>
      <c r="V146" s="23">
        <v>0</v>
      </c>
      <c r="W146" s="5">
        <f t="shared" si="4"/>
        <v>5</v>
      </c>
      <c r="X146" s="5">
        <f t="shared" si="5"/>
        <v>0</v>
      </c>
      <c r="Y146" s="13">
        <v>250694000</v>
      </c>
      <c r="Z146" s="20">
        <v>210</v>
      </c>
      <c r="AA146" s="20">
        <v>216</v>
      </c>
      <c r="AB146" s="20">
        <v>222</v>
      </c>
      <c r="AC146" s="51"/>
    </row>
    <row r="147" spans="1:29" s="4" customFormat="1" ht="13.5" hidden="1" customHeight="1" x14ac:dyDescent="0.25">
      <c r="A147" s="25">
        <v>3</v>
      </c>
      <c r="B147" s="24" t="s">
        <v>417</v>
      </c>
      <c r="C147" s="24" t="s">
        <v>88</v>
      </c>
      <c r="D147" s="25">
        <v>77</v>
      </c>
      <c r="E147" s="25" t="s">
        <v>316</v>
      </c>
      <c r="F147" s="24" t="s">
        <v>90</v>
      </c>
      <c r="G147" s="24" t="s">
        <v>317</v>
      </c>
      <c r="H147" s="24" t="s">
        <v>35</v>
      </c>
      <c r="I147" s="24" t="s">
        <v>92</v>
      </c>
      <c r="J147" s="24" t="s">
        <v>274</v>
      </c>
      <c r="K147" s="24" t="s">
        <v>318</v>
      </c>
      <c r="L147" s="26">
        <v>25</v>
      </c>
      <c r="M147" s="27">
        <v>2904</v>
      </c>
      <c r="N147" s="28" t="s">
        <v>504</v>
      </c>
      <c r="O147" s="29" t="s">
        <v>505</v>
      </c>
      <c r="P147" s="29" t="s">
        <v>321</v>
      </c>
      <c r="Q147" s="30">
        <v>7.5</v>
      </c>
      <c r="R147" s="6" t="s">
        <v>41</v>
      </c>
      <c r="S147" s="8">
        <v>7.5</v>
      </c>
      <c r="T147" s="23">
        <v>0</v>
      </c>
      <c r="U147" s="23">
        <v>0</v>
      </c>
      <c r="V147" s="23">
        <v>0</v>
      </c>
      <c r="W147" s="5">
        <f t="shared" si="4"/>
        <v>7.5</v>
      </c>
      <c r="X147" s="5">
        <f t="shared" si="5"/>
        <v>0</v>
      </c>
      <c r="Y147" s="13">
        <v>7855092000</v>
      </c>
      <c r="Z147" s="20">
        <v>6503</v>
      </c>
      <c r="AA147" s="20">
        <v>6692</v>
      </c>
      <c r="AB147" s="20">
        <v>6887</v>
      </c>
      <c r="AC147" s="51"/>
    </row>
    <row r="148" spans="1:29" s="4" customFormat="1" ht="13.5" hidden="1" customHeight="1" x14ac:dyDescent="0.25">
      <c r="A148" s="25">
        <v>3</v>
      </c>
      <c r="B148" s="24" t="s">
        <v>417</v>
      </c>
      <c r="C148" s="24" t="s">
        <v>88</v>
      </c>
      <c r="D148" s="25">
        <v>78</v>
      </c>
      <c r="E148" s="25" t="s">
        <v>322</v>
      </c>
      <c r="F148" s="24" t="s">
        <v>90</v>
      </c>
      <c r="G148" s="24" t="s">
        <v>317</v>
      </c>
      <c r="H148" s="24" t="s">
        <v>35</v>
      </c>
      <c r="I148" s="24" t="s">
        <v>92</v>
      </c>
      <c r="J148" s="24" t="s">
        <v>274</v>
      </c>
      <c r="K148" s="24" t="s">
        <v>318</v>
      </c>
      <c r="L148" s="26">
        <v>25</v>
      </c>
      <c r="M148" s="27">
        <v>2904</v>
      </c>
      <c r="N148" s="28" t="s">
        <v>504</v>
      </c>
      <c r="O148" s="29" t="s">
        <v>506</v>
      </c>
      <c r="P148" s="29" t="s">
        <v>324</v>
      </c>
      <c r="Q148" s="30">
        <v>1.5</v>
      </c>
      <c r="R148" s="6" t="s">
        <v>41</v>
      </c>
      <c r="S148" s="8">
        <v>1.5</v>
      </c>
      <c r="T148" s="23">
        <v>0</v>
      </c>
      <c r="U148" s="23">
        <v>0</v>
      </c>
      <c r="V148" s="23">
        <v>0</v>
      </c>
      <c r="W148" s="5">
        <f t="shared" si="4"/>
        <v>1.5</v>
      </c>
      <c r="X148" s="5">
        <f t="shared" si="5"/>
        <v>0</v>
      </c>
      <c r="Y148" s="13">
        <v>501389000</v>
      </c>
      <c r="Z148" s="20">
        <v>415</v>
      </c>
      <c r="AA148" s="20">
        <v>427</v>
      </c>
      <c r="AB148" s="20">
        <v>440</v>
      </c>
      <c r="AC148" s="51"/>
    </row>
    <row r="149" spans="1:29" s="4" customFormat="1" ht="13.5" hidden="1" customHeight="1" x14ac:dyDescent="0.25">
      <c r="A149" s="25">
        <v>3</v>
      </c>
      <c r="B149" s="24" t="s">
        <v>417</v>
      </c>
      <c r="C149" s="24" t="s">
        <v>216</v>
      </c>
      <c r="D149" s="25">
        <v>113</v>
      </c>
      <c r="E149" s="25" t="s">
        <v>331</v>
      </c>
      <c r="F149" s="24" t="s">
        <v>280</v>
      </c>
      <c r="G149" s="24" t="s">
        <v>326</v>
      </c>
      <c r="H149" s="24" t="s">
        <v>59</v>
      </c>
      <c r="I149" s="24"/>
      <c r="J149" s="24" t="s">
        <v>274</v>
      </c>
      <c r="K149" s="24" t="s">
        <v>327</v>
      </c>
      <c r="L149" s="26">
        <v>26</v>
      </c>
      <c r="M149" s="27">
        <v>2889</v>
      </c>
      <c r="N149" s="28" t="s">
        <v>507</v>
      </c>
      <c r="O149" s="29" t="s">
        <v>508</v>
      </c>
      <c r="P149" s="29" t="s">
        <v>333</v>
      </c>
      <c r="Q149" s="30">
        <v>2</v>
      </c>
      <c r="R149" s="6" t="s">
        <v>41</v>
      </c>
      <c r="S149" s="8">
        <v>2</v>
      </c>
      <c r="T149" s="23">
        <v>0</v>
      </c>
      <c r="U149" s="23">
        <v>0</v>
      </c>
      <c r="V149" s="23">
        <v>0</v>
      </c>
      <c r="W149" s="5">
        <f t="shared" si="4"/>
        <v>2</v>
      </c>
      <c r="X149" s="5">
        <f t="shared" si="5"/>
        <v>0</v>
      </c>
      <c r="Y149" s="13">
        <v>805803000</v>
      </c>
      <c r="Z149" s="20">
        <v>667</v>
      </c>
      <c r="AA149" s="20">
        <v>687</v>
      </c>
      <c r="AB149" s="20">
        <v>707</v>
      </c>
      <c r="AC149" s="51"/>
    </row>
    <row r="150" spans="1:29" s="4" customFormat="1" ht="13.5" hidden="1" customHeight="1" x14ac:dyDescent="0.25">
      <c r="A150" s="25">
        <v>3</v>
      </c>
      <c r="B150" s="24" t="s">
        <v>417</v>
      </c>
      <c r="C150" s="24" t="s">
        <v>347</v>
      </c>
      <c r="D150" s="25">
        <v>80</v>
      </c>
      <c r="E150" s="25" t="s">
        <v>509</v>
      </c>
      <c r="F150" s="24" t="s">
        <v>349</v>
      </c>
      <c r="G150" s="24" t="s">
        <v>510</v>
      </c>
      <c r="H150" s="24" t="s">
        <v>35</v>
      </c>
      <c r="I150" s="24"/>
      <c r="J150" s="24" t="s">
        <v>274</v>
      </c>
      <c r="K150" s="24" t="s">
        <v>511</v>
      </c>
      <c r="L150" s="26">
        <v>27</v>
      </c>
      <c r="M150" s="27">
        <v>2893</v>
      </c>
      <c r="N150" s="28" t="s">
        <v>512</v>
      </c>
      <c r="O150" s="29" t="s">
        <v>513</v>
      </c>
      <c r="P150" s="29" t="s">
        <v>514</v>
      </c>
      <c r="Q150" s="30">
        <v>1</v>
      </c>
      <c r="R150" s="6" t="s">
        <v>41</v>
      </c>
      <c r="S150" s="8">
        <v>1</v>
      </c>
      <c r="T150" s="23">
        <v>0</v>
      </c>
      <c r="U150" s="23">
        <v>0</v>
      </c>
      <c r="V150" s="23">
        <v>0</v>
      </c>
      <c r="W150" s="5">
        <f t="shared" si="4"/>
        <v>1</v>
      </c>
      <c r="X150" s="5">
        <f t="shared" si="5"/>
        <v>0</v>
      </c>
      <c r="Y150" s="13">
        <v>322321000</v>
      </c>
      <c r="Z150" s="20">
        <v>267</v>
      </c>
      <c r="AA150" s="20">
        <v>274</v>
      </c>
      <c r="AB150" s="20">
        <v>282</v>
      </c>
      <c r="AC150" s="51"/>
    </row>
    <row r="151" spans="1:29" s="4" customFormat="1" ht="13.5" hidden="1" customHeight="1" x14ac:dyDescent="0.25">
      <c r="A151" s="25">
        <v>3</v>
      </c>
      <c r="B151" s="24" t="s">
        <v>417</v>
      </c>
      <c r="C151" s="24" t="s">
        <v>101</v>
      </c>
      <c r="D151" s="25">
        <v>82</v>
      </c>
      <c r="E151" s="25" t="s">
        <v>334</v>
      </c>
      <c r="F151" s="24" t="s">
        <v>272</v>
      </c>
      <c r="G151" s="24" t="s">
        <v>335</v>
      </c>
      <c r="H151" s="24" t="s">
        <v>35</v>
      </c>
      <c r="I151" s="24"/>
      <c r="J151" s="24" t="s">
        <v>274</v>
      </c>
      <c r="K151" s="24" t="s">
        <v>336</v>
      </c>
      <c r="L151" s="26">
        <v>28</v>
      </c>
      <c r="M151" s="27">
        <v>2903</v>
      </c>
      <c r="N151" s="28" t="s">
        <v>515</v>
      </c>
      <c r="O151" s="29" t="s">
        <v>516</v>
      </c>
      <c r="P151" s="29" t="s">
        <v>64</v>
      </c>
      <c r="Q151" s="30">
        <v>10</v>
      </c>
      <c r="R151" s="6" t="s">
        <v>41</v>
      </c>
      <c r="S151" s="8">
        <v>10</v>
      </c>
      <c r="T151" s="23">
        <v>0</v>
      </c>
      <c r="U151" s="23">
        <v>0</v>
      </c>
      <c r="V151" s="23">
        <v>0</v>
      </c>
      <c r="W151" s="5">
        <f t="shared" si="4"/>
        <v>10</v>
      </c>
      <c r="X151" s="5">
        <f t="shared" si="5"/>
        <v>0</v>
      </c>
      <c r="Y151" s="13">
        <v>191602000</v>
      </c>
      <c r="Z151" s="20">
        <v>160</v>
      </c>
      <c r="AA151" s="20">
        <v>164</v>
      </c>
      <c r="AB151" s="20">
        <v>169</v>
      </c>
      <c r="AC151" s="51"/>
    </row>
    <row r="152" spans="1:29" s="4" customFormat="1" ht="13.5" hidden="1" customHeight="1" x14ac:dyDescent="0.25">
      <c r="A152" s="25">
        <v>3</v>
      </c>
      <c r="B152" s="24" t="s">
        <v>417</v>
      </c>
      <c r="C152" s="24" t="s">
        <v>101</v>
      </c>
      <c r="D152" s="25">
        <v>83</v>
      </c>
      <c r="E152" s="25" t="s">
        <v>339</v>
      </c>
      <c r="F152" s="24" t="s">
        <v>272</v>
      </c>
      <c r="G152" s="24" t="s">
        <v>335</v>
      </c>
      <c r="H152" s="24" t="s">
        <v>35</v>
      </c>
      <c r="I152" s="24"/>
      <c r="J152" s="24" t="s">
        <v>274</v>
      </c>
      <c r="K152" s="24" t="s">
        <v>336</v>
      </c>
      <c r="L152" s="26">
        <v>28</v>
      </c>
      <c r="M152" s="27">
        <v>2903</v>
      </c>
      <c r="N152" s="28" t="s">
        <v>515</v>
      </c>
      <c r="O152" s="29" t="s">
        <v>517</v>
      </c>
      <c r="P152" s="29" t="s">
        <v>64</v>
      </c>
      <c r="Q152" s="30">
        <v>1</v>
      </c>
      <c r="R152" s="6" t="s">
        <v>41</v>
      </c>
      <c r="S152" s="8">
        <v>1</v>
      </c>
      <c r="T152" s="23">
        <v>0</v>
      </c>
      <c r="U152" s="23">
        <v>0</v>
      </c>
      <c r="V152" s="23">
        <v>0</v>
      </c>
      <c r="W152" s="5">
        <f t="shared" si="4"/>
        <v>1</v>
      </c>
      <c r="X152" s="5">
        <f t="shared" si="5"/>
        <v>0</v>
      </c>
      <c r="Y152" s="13">
        <v>97293000</v>
      </c>
      <c r="Z152" s="20">
        <v>80</v>
      </c>
      <c r="AA152" s="20">
        <v>82</v>
      </c>
      <c r="AB152" s="20">
        <v>85</v>
      </c>
      <c r="AC152" s="51"/>
    </row>
    <row r="153" spans="1:29" s="4" customFormat="1" ht="13.5" hidden="1" customHeight="1" x14ac:dyDescent="0.25">
      <c r="A153" s="25">
        <v>3</v>
      </c>
      <c r="B153" s="24" t="s">
        <v>417</v>
      </c>
      <c r="C153" s="24" t="s">
        <v>101</v>
      </c>
      <c r="D153" s="25">
        <v>84</v>
      </c>
      <c r="E153" s="25" t="s">
        <v>341</v>
      </c>
      <c r="F153" s="24" t="s">
        <v>272</v>
      </c>
      <c r="G153" s="24" t="s">
        <v>335</v>
      </c>
      <c r="H153" s="24" t="s">
        <v>35</v>
      </c>
      <c r="I153" s="24"/>
      <c r="J153" s="24" t="s">
        <v>274</v>
      </c>
      <c r="K153" s="24" t="s">
        <v>336</v>
      </c>
      <c r="L153" s="26">
        <v>28</v>
      </c>
      <c r="M153" s="27">
        <v>2903</v>
      </c>
      <c r="N153" s="28" t="s">
        <v>515</v>
      </c>
      <c r="O153" s="29" t="s">
        <v>518</v>
      </c>
      <c r="P153" s="29" t="s">
        <v>64</v>
      </c>
      <c r="Q153" s="30">
        <v>1</v>
      </c>
      <c r="R153" s="6" t="s">
        <v>41</v>
      </c>
      <c r="S153" s="8">
        <v>1</v>
      </c>
      <c r="T153" s="23">
        <v>0</v>
      </c>
      <c r="U153" s="23">
        <v>0</v>
      </c>
      <c r="V153" s="23">
        <v>0</v>
      </c>
      <c r="W153" s="5">
        <f t="shared" si="4"/>
        <v>1</v>
      </c>
      <c r="X153" s="5">
        <f t="shared" si="5"/>
        <v>0</v>
      </c>
      <c r="Y153" s="13">
        <v>97293000</v>
      </c>
      <c r="Z153" s="20">
        <v>80</v>
      </c>
      <c r="AA153" s="20">
        <v>82</v>
      </c>
      <c r="AB153" s="20">
        <v>85</v>
      </c>
      <c r="AC153" s="51"/>
    </row>
    <row r="154" spans="1:29" s="4" customFormat="1" ht="13.5" hidden="1" customHeight="1" x14ac:dyDescent="0.25">
      <c r="A154" s="25">
        <v>3</v>
      </c>
      <c r="B154" s="24" t="s">
        <v>417</v>
      </c>
      <c r="C154" s="24" t="s">
        <v>101</v>
      </c>
      <c r="D154" s="25">
        <v>85</v>
      </c>
      <c r="E154" s="25" t="s">
        <v>343</v>
      </c>
      <c r="F154" s="24" t="s">
        <v>272</v>
      </c>
      <c r="G154" s="24" t="s">
        <v>335</v>
      </c>
      <c r="H154" s="24" t="s">
        <v>35</v>
      </c>
      <c r="I154" s="24"/>
      <c r="J154" s="24" t="s">
        <v>274</v>
      </c>
      <c r="K154" s="24" t="s">
        <v>336</v>
      </c>
      <c r="L154" s="26">
        <v>28</v>
      </c>
      <c r="M154" s="27">
        <v>2903</v>
      </c>
      <c r="N154" s="28" t="s">
        <v>515</v>
      </c>
      <c r="O154" s="29" t="s">
        <v>519</v>
      </c>
      <c r="P154" s="29" t="s">
        <v>64</v>
      </c>
      <c r="Q154" s="30">
        <v>1</v>
      </c>
      <c r="R154" s="6" t="s">
        <v>41</v>
      </c>
      <c r="S154" s="8">
        <v>1</v>
      </c>
      <c r="T154" s="23">
        <v>0</v>
      </c>
      <c r="U154" s="23">
        <v>0</v>
      </c>
      <c r="V154" s="23">
        <v>0</v>
      </c>
      <c r="W154" s="5">
        <f t="shared" si="4"/>
        <v>1</v>
      </c>
      <c r="X154" s="5">
        <f t="shared" si="5"/>
        <v>0</v>
      </c>
      <c r="Y154" s="13">
        <v>97293000</v>
      </c>
      <c r="Z154" s="20">
        <v>80</v>
      </c>
      <c r="AA154" s="20">
        <v>82</v>
      </c>
      <c r="AB154" s="20">
        <v>85</v>
      </c>
      <c r="AC154" s="51"/>
    </row>
    <row r="155" spans="1:29" s="4" customFormat="1" ht="13.5" hidden="1" customHeight="1" x14ac:dyDescent="0.25">
      <c r="A155" s="25">
        <v>3</v>
      </c>
      <c r="B155" s="24" t="s">
        <v>417</v>
      </c>
      <c r="C155" s="24" t="s">
        <v>149</v>
      </c>
      <c r="D155" s="25">
        <v>91</v>
      </c>
      <c r="E155" s="25" t="s">
        <v>520</v>
      </c>
      <c r="F155" s="24" t="s">
        <v>151</v>
      </c>
      <c r="G155" s="24" t="s">
        <v>356</v>
      </c>
      <c r="H155" s="24" t="s">
        <v>59</v>
      </c>
      <c r="I155" s="24" t="s">
        <v>357</v>
      </c>
      <c r="J155" s="24" t="s">
        <v>153</v>
      </c>
      <c r="K155" s="24" t="s">
        <v>358</v>
      </c>
      <c r="L155" s="26">
        <v>30</v>
      </c>
      <c r="M155" s="27">
        <v>2930</v>
      </c>
      <c r="N155" s="28" t="s">
        <v>521</v>
      </c>
      <c r="O155" s="29" t="s">
        <v>522</v>
      </c>
      <c r="P155" s="29" t="s">
        <v>492</v>
      </c>
      <c r="Q155" s="30">
        <v>1</v>
      </c>
      <c r="R155" s="6" t="s">
        <v>41</v>
      </c>
      <c r="S155" s="8">
        <v>1</v>
      </c>
      <c r="T155" s="23">
        <v>0</v>
      </c>
      <c r="U155" s="23">
        <v>0</v>
      </c>
      <c r="V155" s="23">
        <v>0</v>
      </c>
      <c r="W155" s="5">
        <f t="shared" si="4"/>
        <v>1</v>
      </c>
      <c r="X155" s="5">
        <f t="shared" si="5"/>
        <v>0</v>
      </c>
      <c r="Y155" s="13">
        <v>5969000</v>
      </c>
      <c r="Z155" s="20">
        <v>0</v>
      </c>
      <c r="AA155" s="20">
        <v>0</v>
      </c>
      <c r="AB155" s="20">
        <v>20</v>
      </c>
      <c r="AC155" s="51"/>
    </row>
    <row r="156" spans="1:29" s="4" customFormat="1" ht="13.5" hidden="1" customHeight="1" x14ac:dyDescent="0.25">
      <c r="A156" s="25">
        <v>3</v>
      </c>
      <c r="B156" s="24" t="s">
        <v>417</v>
      </c>
      <c r="C156" s="24" t="s">
        <v>149</v>
      </c>
      <c r="D156" s="25">
        <v>93</v>
      </c>
      <c r="E156" s="25" t="s">
        <v>361</v>
      </c>
      <c r="F156" s="24" t="s">
        <v>151</v>
      </c>
      <c r="G156" s="24" t="s">
        <v>362</v>
      </c>
      <c r="H156" s="24" t="s">
        <v>59</v>
      </c>
      <c r="I156" s="24" t="s">
        <v>357</v>
      </c>
      <c r="J156" s="24" t="s">
        <v>153</v>
      </c>
      <c r="K156" s="24" t="s">
        <v>358</v>
      </c>
      <c r="L156" s="26">
        <v>30</v>
      </c>
      <c r="M156" s="27">
        <v>2930</v>
      </c>
      <c r="N156" s="28" t="s">
        <v>521</v>
      </c>
      <c r="O156" s="29" t="s">
        <v>363</v>
      </c>
      <c r="P156" s="29" t="s">
        <v>364</v>
      </c>
      <c r="Q156" s="30">
        <v>4</v>
      </c>
      <c r="R156" s="6" t="s">
        <v>41</v>
      </c>
      <c r="S156" s="8">
        <v>4</v>
      </c>
      <c r="T156" s="23">
        <v>0</v>
      </c>
      <c r="U156" s="23">
        <v>0</v>
      </c>
      <c r="V156" s="23">
        <v>0</v>
      </c>
      <c r="W156" s="5">
        <f t="shared" si="4"/>
        <v>4</v>
      </c>
      <c r="X156" s="5">
        <f t="shared" si="5"/>
        <v>0</v>
      </c>
      <c r="Y156" s="13">
        <v>7037352000</v>
      </c>
      <c r="Z156" s="20">
        <v>5826</v>
      </c>
      <c r="AA156" s="20">
        <v>5996</v>
      </c>
      <c r="AB156" s="20">
        <v>6170</v>
      </c>
      <c r="AC156" s="51"/>
    </row>
    <row r="157" spans="1:29" s="4" customFormat="1" ht="13.5" hidden="1" customHeight="1" x14ac:dyDescent="0.25">
      <c r="A157" s="25">
        <v>3</v>
      </c>
      <c r="B157" s="24" t="s">
        <v>417</v>
      </c>
      <c r="C157" s="24" t="s">
        <v>149</v>
      </c>
      <c r="D157" s="25">
        <v>94</v>
      </c>
      <c r="E157" s="25" t="s">
        <v>365</v>
      </c>
      <c r="F157" s="24" t="s">
        <v>151</v>
      </c>
      <c r="G157" s="24" t="s">
        <v>366</v>
      </c>
      <c r="H157" s="24" t="s">
        <v>59</v>
      </c>
      <c r="I157" s="24" t="s">
        <v>357</v>
      </c>
      <c r="J157" s="24" t="s">
        <v>153</v>
      </c>
      <c r="K157" s="24" t="s">
        <v>358</v>
      </c>
      <c r="L157" s="26">
        <v>30</v>
      </c>
      <c r="M157" s="27">
        <v>2930</v>
      </c>
      <c r="N157" s="28" t="s">
        <v>521</v>
      </c>
      <c r="O157" s="29" t="s">
        <v>367</v>
      </c>
      <c r="P157" s="29" t="s">
        <v>368</v>
      </c>
      <c r="Q157" s="30">
        <v>4</v>
      </c>
      <c r="R157" s="6" t="s">
        <v>41</v>
      </c>
      <c r="S157" s="8">
        <v>4</v>
      </c>
      <c r="T157" s="23">
        <v>0</v>
      </c>
      <c r="U157" s="23">
        <v>0</v>
      </c>
      <c r="V157" s="23">
        <v>0</v>
      </c>
      <c r="W157" s="5">
        <f t="shared" si="4"/>
        <v>4</v>
      </c>
      <c r="X157" s="5">
        <f t="shared" si="5"/>
        <v>0</v>
      </c>
      <c r="Y157" s="13">
        <v>1193783000</v>
      </c>
      <c r="Z157" s="20">
        <v>988</v>
      </c>
      <c r="AA157" s="20">
        <v>1017</v>
      </c>
      <c r="AB157" s="20">
        <v>1048</v>
      </c>
      <c r="AC157" s="51"/>
    </row>
    <row r="158" spans="1:29" s="4" customFormat="1" ht="13.5" hidden="1" customHeight="1" x14ac:dyDescent="0.25">
      <c r="A158" s="25">
        <v>3</v>
      </c>
      <c r="B158" s="24" t="s">
        <v>417</v>
      </c>
      <c r="C158" s="24" t="s">
        <v>175</v>
      </c>
      <c r="D158" s="25">
        <v>95</v>
      </c>
      <c r="E158" s="25" t="s">
        <v>369</v>
      </c>
      <c r="F158" s="24" t="s">
        <v>370</v>
      </c>
      <c r="G158" s="24" t="s">
        <v>371</v>
      </c>
      <c r="H158" s="24" t="s">
        <v>35</v>
      </c>
      <c r="I158" s="24"/>
      <c r="J158" s="24" t="s">
        <v>153</v>
      </c>
      <c r="K158" s="24" t="s">
        <v>372</v>
      </c>
      <c r="L158" s="26">
        <v>31</v>
      </c>
      <c r="M158" s="27">
        <v>2891</v>
      </c>
      <c r="N158" s="28" t="s">
        <v>523</v>
      </c>
      <c r="O158" s="29" t="s">
        <v>524</v>
      </c>
      <c r="P158" s="29" t="s">
        <v>375</v>
      </c>
      <c r="Q158" s="30">
        <v>30</v>
      </c>
      <c r="R158" s="6" t="s">
        <v>41</v>
      </c>
      <c r="S158" s="8">
        <v>30</v>
      </c>
      <c r="T158" s="23">
        <v>0</v>
      </c>
      <c r="U158" s="23">
        <v>0</v>
      </c>
      <c r="V158" s="23">
        <v>0</v>
      </c>
      <c r="W158" s="5">
        <f t="shared" si="4"/>
        <v>30</v>
      </c>
      <c r="X158" s="5">
        <f t="shared" si="5"/>
        <v>0</v>
      </c>
      <c r="Y158" s="13">
        <v>620767000</v>
      </c>
      <c r="Z158" s="20">
        <v>514</v>
      </c>
      <c r="AA158" s="20">
        <v>530</v>
      </c>
      <c r="AB158" s="20">
        <v>544</v>
      </c>
      <c r="AC158" s="51"/>
    </row>
    <row r="159" spans="1:29" s="4" customFormat="1" ht="13.5" hidden="1" customHeight="1" x14ac:dyDescent="0.25">
      <c r="A159" s="25">
        <v>3</v>
      </c>
      <c r="B159" s="24" t="s">
        <v>417</v>
      </c>
      <c r="C159" s="24" t="s">
        <v>175</v>
      </c>
      <c r="D159" s="25">
        <v>96</v>
      </c>
      <c r="E159" s="25" t="s">
        <v>376</v>
      </c>
      <c r="F159" s="24" t="s">
        <v>370</v>
      </c>
      <c r="G159" s="24" t="s">
        <v>371</v>
      </c>
      <c r="H159" s="24" t="s">
        <v>35</v>
      </c>
      <c r="I159" s="24"/>
      <c r="J159" s="24" t="s">
        <v>153</v>
      </c>
      <c r="K159" s="24" t="s">
        <v>372</v>
      </c>
      <c r="L159" s="26">
        <v>31</v>
      </c>
      <c r="M159" s="27">
        <v>2891</v>
      </c>
      <c r="N159" s="28" t="s">
        <v>523</v>
      </c>
      <c r="O159" s="29" t="s">
        <v>525</v>
      </c>
      <c r="P159" s="29" t="s">
        <v>40</v>
      </c>
      <c r="Q159" s="30">
        <v>30</v>
      </c>
      <c r="R159" s="6" t="s">
        <v>41</v>
      </c>
      <c r="S159" s="8">
        <v>30</v>
      </c>
      <c r="T159" s="23">
        <v>0</v>
      </c>
      <c r="U159" s="23">
        <v>0</v>
      </c>
      <c r="V159" s="23">
        <v>0</v>
      </c>
      <c r="W159" s="5">
        <f t="shared" si="4"/>
        <v>30</v>
      </c>
      <c r="X159" s="5">
        <f t="shared" si="5"/>
        <v>0</v>
      </c>
      <c r="Y159" s="13">
        <v>208912000</v>
      </c>
      <c r="Z159" s="20">
        <v>171</v>
      </c>
      <c r="AA159" s="20">
        <v>176</v>
      </c>
      <c r="AB159" s="20">
        <v>181</v>
      </c>
      <c r="AC159" s="51"/>
    </row>
    <row r="160" spans="1:29" s="4" customFormat="1" ht="13.5" hidden="1" customHeight="1" x14ac:dyDescent="0.25">
      <c r="A160" s="25">
        <v>3</v>
      </c>
      <c r="B160" s="24" t="s">
        <v>417</v>
      </c>
      <c r="C160" s="24" t="s">
        <v>149</v>
      </c>
      <c r="D160" s="25">
        <v>97</v>
      </c>
      <c r="E160" s="25" t="s">
        <v>378</v>
      </c>
      <c r="F160" s="24" t="s">
        <v>379</v>
      </c>
      <c r="G160" s="24" t="s">
        <v>380</v>
      </c>
      <c r="H160" s="24" t="s">
        <v>35</v>
      </c>
      <c r="I160" s="24"/>
      <c r="J160" s="24" t="s">
        <v>153</v>
      </c>
      <c r="K160" s="24" t="s">
        <v>154</v>
      </c>
      <c r="L160" s="26">
        <v>32</v>
      </c>
      <c r="M160" s="27">
        <v>2927</v>
      </c>
      <c r="N160" s="28" t="s">
        <v>526</v>
      </c>
      <c r="O160" s="29" t="s">
        <v>527</v>
      </c>
      <c r="P160" s="29" t="s">
        <v>383</v>
      </c>
      <c r="Q160" s="30">
        <v>120</v>
      </c>
      <c r="R160" s="6" t="s">
        <v>41</v>
      </c>
      <c r="S160" s="8">
        <v>120</v>
      </c>
      <c r="T160" s="23">
        <v>0</v>
      </c>
      <c r="U160" s="23">
        <v>0</v>
      </c>
      <c r="V160" s="23">
        <v>0</v>
      </c>
      <c r="W160" s="5">
        <f t="shared" si="4"/>
        <v>120</v>
      </c>
      <c r="X160" s="5">
        <f t="shared" si="5"/>
        <v>0</v>
      </c>
      <c r="Y160" s="13">
        <v>728208000</v>
      </c>
      <c r="Z160" s="20">
        <v>601</v>
      </c>
      <c r="AA160" s="20">
        <v>619</v>
      </c>
      <c r="AB160" s="20">
        <v>638</v>
      </c>
      <c r="AC160" s="51"/>
    </row>
    <row r="161" spans="1:29" s="4" customFormat="1" ht="13.5" hidden="1" customHeight="1" x14ac:dyDescent="0.25">
      <c r="A161" s="25">
        <v>3</v>
      </c>
      <c r="B161" s="24" t="s">
        <v>417</v>
      </c>
      <c r="C161" s="24" t="s">
        <v>149</v>
      </c>
      <c r="D161" s="25">
        <v>98</v>
      </c>
      <c r="E161" s="25" t="s">
        <v>384</v>
      </c>
      <c r="F161" s="24" t="s">
        <v>379</v>
      </c>
      <c r="G161" s="24" t="s">
        <v>385</v>
      </c>
      <c r="H161" s="24" t="s">
        <v>35</v>
      </c>
      <c r="I161" s="24"/>
      <c r="J161" s="24" t="s">
        <v>153</v>
      </c>
      <c r="K161" s="24" t="s">
        <v>154</v>
      </c>
      <c r="L161" s="26">
        <v>32</v>
      </c>
      <c r="M161" s="27">
        <v>2927</v>
      </c>
      <c r="N161" s="28" t="s">
        <v>526</v>
      </c>
      <c r="O161" s="29" t="s">
        <v>528</v>
      </c>
      <c r="P161" s="29" t="s">
        <v>200</v>
      </c>
      <c r="Q161" s="30">
        <v>2000</v>
      </c>
      <c r="R161" s="6" t="s">
        <v>41</v>
      </c>
      <c r="S161" s="8">
        <v>2000</v>
      </c>
      <c r="T161" s="23">
        <v>0</v>
      </c>
      <c r="U161" s="23">
        <v>0</v>
      </c>
      <c r="V161" s="23">
        <v>0</v>
      </c>
      <c r="W161" s="5">
        <f t="shared" si="4"/>
        <v>2000</v>
      </c>
      <c r="X161" s="5">
        <f t="shared" si="5"/>
        <v>0</v>
      </c>
      <c r="Y161" s="13">
        <v>650612000</v>
      </c>
      <c r="Z161" s="20">
        <v>537</v>
      </c>
      <c r="AA161" s="20">
        <v>553</v>
      </c>
      <c r="AB161" s="20">
        <v>569</v>
      </c>
      <c r="AC161" s="51"/>
    </row>
    <row r="162" spans="1:29" s="4" customFormat="1" ht="13.5" hidden="1" customHeight="1" x14ac:dyDescent="0.25">
      <c r="A162" s="25">
        <v>3</v>
      </c>
      <c r="B162" s="24" t="s">
        <v>417</v>
      </c>
      <c r="C162" s="24" t="s">
        <v>149</v>
      </c>
      <c r="D162" s="25">
        <v>99</v>
      </c>
      <c r="E162" s="25" t="s">
        <v>387</v>
      </c>
      <c r="F162" s="24" t="s">
        <v>379</v>
      </c>
      <c r="G162" s="24" t="s">
        <v>388</v>
      </c>
      <c r="H162" s="24" t="s">
        <v>59</v>
      </c>
      <c r="I162" s="24"/>
      <c r="J162" s="24" t="s">
        <v>153</v>
      </c>
      <c r="K162" s="24" t="s">
        <v>154</v>
      </c>
      <c r="L162" s="26">
        <v>32</v>
      </c>
      <c r="M162" s="27">
        <v>2927</v>
      </c>
      <c r="N162" s="28" t="s">
        <v>526</v>
      </c>
      <c r="O162" s="29" t="s">
        <v>529</v>
      </c>
      <c r="P162" s="29" t="s">
        <v>390</v>
      </c>
      <c r="Q162" s="30">
        <v>31</v>
      </c>
      <c r="R162" s="6" t="s">
        <v>41</v>
      </c>
      <c r="S162" s="8">
        <v>31</v>
      </c>
      <c r="T162" s="23">
        <v>0</v>
      </c>
      <c r="U162" s="23">
        <v>0</v>
      </c>
      <c r="V162" s="23">
        <v>0</v>
      </c>
      <c r="W162" s="5">
        <f t="shared" si="4"/>
        <v>31</v>
      </c>
      <c r="X162" s="5">
        <f t="shared" si="5"/>
        <v>0</v>
      </c>
      <c r="Y162" s="13">
        <v>238757000</v>
      </c>
      <c r="Z162" s="20">
        <v>198</v>
      </c>
      <c r="AA162" s="20">
        <v>203</v>
      </c>
      <c r="AB162" s="20">
        <v>209</v>
      </c>
      <c r="AC162" s="51"/>
    </row>
    <row r="163" spans="1:29" s="4" customFormat="1" ht="13.5" hidden="1" customHeight="1" x14ac:dyDescent="0.25">
      <c r="A163" s="25">
        <v>3</v>
      </c>
      <c r="B163" s="24" t="s">
        <v>417</v>
      </c>
      <c r="C163" s="24" t="s">
        <v>149</v>
      </c>
      <c r="D163" s="25">
        <v>107</v>
      </c>
      <c r="E163" s="25" t="s">
        <v>391</v>
      </c>
      <c r="F163" s="24" t="s">
        <v>379</v>
      </c>
      <c r="G163" s="24" t="s">
        <v>392</v>
      </c>
      <c r="H163" s="24" t="s">
        <v>35</v>
      </c>
      <c r="I163" s="24"/>
      <c r="J163" s="24" t="s">
        <v>153</v>
      </c>
      <c r="K163" s="24" t="s">
        <v>154</v>
      </c>
      <c r="L163" s="26">
        <v>32</v>
      </c>
      <c r="M163" s="27">
        <v>2927</v>
      </c>
      <c r="N163" s="28" t="s">
        <v>526</v>
      </c>
      <c r="O163" s="29" t="s">
        <v>530</v>
      </c>
      <c r="P163" s="29" t="s">
        <v>394</v>
      </c>
      <c r="Q163" s="30">
        <v>8</v>
      </c>
      <c r="R163" s="6" t="s">
        <v>41</v>
      </c>
      <c r="S163" s="8">
        <v>8</v>
      </c>
      <c r="T163" s="23">
        <v>0</v>
      </c>
      <c r="U163" s="23">
        <v>0</v>
      </c>
      <c r="V163" s="23">
        <v>0</v>
      </c>
      <c r="W163" s="5">
        <f t="shared" si="4"/>
        <v>8</v>
      </c>
      <c r="X163" s="5">
        <f t="shared" si="5"/>
        <v>0</v>
      </c>
      <c r="Y163" s="13">
        <v>525265000</v>
      </c>
      <c r="Z163" s="20">
        <v>434</v>
      </c>
      <c r="AA163" s="20">
        <v>446</v>
      </c>
      <c r="AB163" s="20">
        <v>459</v>
      </c>
      <c r="AC163" s="51"/>
    </row>
    <row r="164" spans="1:29" s="4" customFormat="1" ht="13.5" hidden="1" customHeight="1" x14ac:dyDescent="0.25">
      <c r="A164" s="25">
        <v>3</v>
      </c>
      <c r="B164" s="24" t="s">
        <v>417</v>
      </c>
      <c r="C164" s="24" t="s">
        <v>149</v>
      </c>
      <c r="D164" s="25">
        <v>109</v>
      </c>
      <c r="E164" s="25" t="s">
        <v>397</v>
      </c>
      <c r="F164" s="24" t="s">
        <v>151</v>
      </c>
      <c r="G164" s="24" t="s">
        <v>398</v>
      </c>
      <c r="H164" s="24" t="s">
        <v>35</v>
      </c>
      <c r="I164" s="24"/>
      <c r="J164" s="24" t="s">
        <v>153</v>
      </c>
      <c r="K164" s="24" t="s">
        <v>154</v>
      </c>
      <c r="L164" s="26">
        <v>32</v>
      </c>
      <c r="M164" s="27">
        <v>2927</v>
      </c>
      <c r="N164" s="28" t="s">
        <v>526</v>
      </c>
      <c r="O164" s="29" t="s">
        <v>531</v>
      </c>
      <c r="P164" s="29" t="s">
        <v>400</v>
      </c>
      <c r="Q164" s="30">
        <v>40</v>
      </c>
      <c r="R164" s="6" t="s">
        <v>41</v>
      </c>
      <c r="S164" s="8">
        <v>40</v>
      </c>
      <c r="T164" s="23">
        <v>0</v>
      </c>
      <c r="U164" s="23">
        <v>0</v>
      </c>
      <c r="V164" s="23">
        <v>0</v>
      </c>
      <c r="W164" s="5">
        <f t="shared" si="4"/>
        <v>40</v>
      </c>
      <c r="X164" s="5">
        <f t="shared" si="5"/>
        <v>0</v>
      </c>
      <c r="Y164" s="13">
        <v>358135000</v>
      </c>
      <c r="Z164" s="20">
        <v>296</v>
      </c>
      <c r="AA164" s="20">
        <v>304</v>
      </c>
      <c r="AB164" s="20">
        <v>313</v>
      </c>
      <c r="AC164" s="51"/>
    </row>
    <row r="165" spans="1:29" s="4" customFormat="1" ht="13.5" hidden="1" customHeight="1" x14ac:dyDescent="0.25">
      <c r="A165" s="25">
        <v>3</v>
      </c>
      <c r="B165" s="24" t="s">
        <v>417</v>
      </c>
      <c r="C165" s="24" t="s">
        <v>186</v>
      </c>
      <c r="D165" s="25">
        <v>62</v>
      </c>
      <c r="E165" s="25" t="s">
        <v>401</v>
      </c>
      <c r="F165" s="24" t="s">
        <v>272</v>
      </c>
      <c r="G165" s="24" t="s">
        <v>402</v>
      </c>
      <c r="H165" s="24" t="s">
        <v>35</v>
      </c>
      <c r="I165" s="24"/>
      <c r="J165" s="24" t="s">
        <v>274</v>
      </c>
      <c r="K165" s="24" t="s">
        <v>275</v>
      </c>
      <c r="L165" s="26">
        <v>33</v>
      </c>
      <c r="M165" s="27">
        <v>2909</v>
      </c>
      <c r="N165" s="28" t="s">
        <v>532</v>
      </c>
      <c r="O165" s="29" t="s">
        <v>533</v>
      </c>
      <c r="P165" s="29" t="s">
        <v>67</v>
      </c>
      <c r="Q165" s="30">
        <v>12</v>
      </c>
      <c r="R165" s="6" t="s">
        <v>41</v>
      </c>
      <c r="S165" s="8">
        <v>12</v>
      </c>
      <c r="T165" s="23">
        <v>0</v>
      </c>
      <c r="U165" s="23">
        <v>0</v>
      </c>
      <c r="V165" s="23">
        <v>0</v>
      </c>
      <c r="W165" s="5">
        <f t="shared" si="4"/>
        <v>12</v>
      </c>
      <c r="X165" s="5">
        <f t="shared" si="5"/>
        <v>0</v>
      </c>
      <c r="Y165" s="13">
        <v>274570000</v>
      </c>
      <c r="Z165" s="20">
        <v>226</v>
      </c>
      <c r="AA165" s="20">
        <v>233</v>
      </c>
      <c r="AB165" s="20">
        <v>240</v>
      </c>
      <c r="AC165" s="51"/>
    </row>
    <row r="166" spans="1:29" s="4" customFormat="1" ht="13.5" hidden="1" customHeight="1" x14ac:dyDescent="0.25">
      <c r="A166" s="25">
        <v>3</v>
      </c>
      <c r="B166" s="24" t="s">
        <v>417</v>
      </c>
      <c r="C166" s="24" t="s">
        <v>149</v>
      </c>
      <c r="D166" s="25">
        <v>103</v>
      </c>
      <c r="E166" s="25" t="s">
        <v>405</v>
      </c>
      <c r="F166" s="24" t="s">
        <v>406</v>
      </c>
      <c r="G166" s="24" t="s">
        <v>407</v>
      </c>
      <c r="H166" s="24" t="s">
        <v>59</v>
      </c>
      <c r="I166" s="24"/>
      <c r="J166" s="24" t="s">
        <v>153</v>
      </c>
      <c r="K166" s="24" t="s">
        <v>154</v>
      </c>
      <c r="L166" s="26">
        <v>34</v>
      </c>
      <c r="M166" s="27">
        <v>2922</v>
      </c>
      <c r="N166" s="28" t="s">
        <v>534</v>
      </c>
      <c r="O166" s="29" t="s">
        <v>535</v>
      </c>
      <c r="P166" s="29" t="s">
        <v>410</v>
      </c>
      <c r="Q166" s="30">
        <v>4</v>
      </c>
      <c r="R166" s="6" t="s">
        <v>41</v>
      </c>
      <c r="S166" s="8">
        <v>4</v>
      </c>
      <c r="T166" s="23">
        <v>0</v>
      </c>
      <c r="U166" s="23">
        <v>0</v>
      </c>
      <c r="V166" s="23">
        <v>0</v>
      </c>
      <c r="W166" s="5">
        <f t="shared" si="4"/>
        <v>4</v>
      </c>
      <c r="X166" s="5">
        <f t="shared" si="5"/>
        <v>0</v>
      </c>
      <c r="Y166" s="13">
        <v>208912000</v>
      </c>
      <c r="Z166" s="20">
        <v>173</v>
      </c>
      <c r="AA166" s="20">
        <v>178</v>
      </c>
      <c r="AB166" s="20">
        <v>184</v>
      </c>
      <c r="AC166" s="51"/>
    </row>
    <row r="167" spans="1:29" s="4" customFormat="1" ht="13.5" hidden="1" customHeight="1" x14ac:dyDescent="0.25">
      <c r="A167" s="25">
        <v>3</v>
      </c>
      <c r="B167" s="24" t="s">
        <v>417</v>
      </c>
      <c r="C167" s="24" t="s">
        <v>149</v>
      </c>
      <c r="D167" s="25">
        <v>104</v>
      </c>
      <c r="E167" s="25" t="s">
        <v>411</v>
      </c>
      <c r="F167" s="24" t="s">
        <v>406</v>
      </c>
      <c r="G167" s="24" t="s">
        <v>407</v>
      </c>
      <c r="H167" s="24" t="s">
        <v>59</v>
      </c>
      <c r="I167" s="24"/>
      <c r="J167" s="24" t="s">
        <v>153</v>
      </c>
      <c r="K167" s="24" t="s">
        <v>154</v>
      </c>
      <c r="L167" s="26">
        <v>34</v>
      </c>
      <c r="M167" s="27">
        <v>2922</v>
      </c>
      <c r="N167" s="28" t="s">
        <v>534</v>
      </c>
      <c r="O167" s="29" t="s">
        <v>536</v>
      </c>
      <c r="P167" s="29" t="s">
        <v>413</v>
      </c>
      <c r="Q167" s="30">
        <v>4</v>
      </c>
      <c r="R167" s="6" t="s">
        <v>41</v>
      </c>
      <c r="S167" s="8">
        <v>4</v>
      </c>
      <c r="T167" s="23">
        <v>0</v>
      </c>
      <c r="U167" s="23">
        <v>0</v>
      </c>
      <c r="V167" s="23">
        <v>0</v>
      </c>
      <c r="W167" s="5">
        <f t="shared" si="4"/>
        <v>4</v>
      </c>
      <c r="X167" s="5">
        <f t="shared" si="5"/>
        <v>0</v>
      </c>
      <c r="Y167" s="13">
        <v>208912000</v>
      </c>
      <c r="Z167" s="20">
        <v>173</v>
      </c>
      <c r="AA167" s="20">
        <v>178</v>
      </c>
      <c r="AB167" s="20">
        <v>184</v>
      </c>
      <c r="AC167" s="51"/>
    </row>
    <row r="168" spans="1:29" s="4" customFormat="1" ht="13.5" hidden="1" customHeight="1" x14ac:dyDescent="0.25">
      <c r="A168" s="25">
        <v>5</v>
      </c>
      <c r="B168" s="24" t="s">
        <v>537</v>
      </c>
      <c r="C168" s="24" t="s">
        <v>31</v>
      </c>
      <c r="D168" s="25">
        <v>1</v>
      </c>
      <c r="E168" s="25" t="s">
        <v>32</v>
      </c>
      <c r="F168" s="24" t="s">
        <v>33</v>
      </c>
      <c r="G168" s="24" t="s">
        <v>34</v>
      </c>
      <c r="H168" s="24" t="s">
        <v>35</v>
      </c>
      <c r="I168" s="24"/>
      <c r="J168" s="24" t="s">
        <v>36</v>
      </c>
      <c r="K168" s="24" t="s">
        <v>37</v>
      </c>
      <c r="L168" s="26">
        <v>1</v>
      </c>
      <c r="M168" s="27">
        <v>2364</v>
      </c>
      <c r="N168" s="28" t="s">
        <v>538</v>
      </c>
      <c r="O168" s="29" t="s">
        <v>539</v>
      </c>
      <c r="P168" s="29" t="s">
        <v>40</v>
      </c>
      <c r="Q168" s="30">
        <v>200</v>
      </c>
      <c r="R168" s="6" t="s">
        <v>41</v>
      </c>
      <c r="S168" s="8">
        <v>50</v>
      </c>
      <c r="T168" s="23">
        <v>0</v>
      </c>
      <c r="U168" s="23">
        <v>0</v>
      </c>
      <c r="V168" s="23">
        <v>0</v>
      </c>
      <c r="W168" s="5">
        <f t="shared" si="4"/>
        <v>50</v>
      </c>
      <c r="X168" s="5">
        <f t="shared" si="5"/>
        <v>150</v>
      </c>
      <c r="Y168" s="13">
        <v>335823000</v>
      </c>
      <c r="Z168" s="20">
        <v>314</v>
      </c>
      <c r="AA168" s="20">
        <v>323</v>
      </c>
      <c r="AB168" s="20">
        <v>333</v>
      </c>
      <c r="AC168" s="51"/>
    </row>
    <row r="169" spans="1:29" s="4" customFormat="1" ht="13.5" hidden="1" customHeight="1" x14ac:dyDescent="0.25">
      <c r="A169" s="25">
        <v>5</v>
      </c>
      <c r="B169" s="24" t="s">
        <v>537</v>
      </c>
      <c r="C169" s="24" t="s">
        <v>31</v>
      </c>
      <c r="D169" s="25">
        <v>2</v>
      </c>
      <c r="E169" s="25" t="s">
        <v>42</v>
      </c>
      <c r="F169" s="24" t="s">
        <v>33</v>
      </c>
      <c r="G169" s="24" t="s">
        <v>34</v>
      </c>
      <c r="H169" s="24" t="s">
        <v>35</v>
      </c>
      <c r="I169" s="24"/>
      <c r="J169" s="24" t="s">
        <v>36</v>
      </c>
      <c r="K169" s="24" t="s">
        <v>37</v>
      </c>
      <c r="L169" s="26">
        <v>1</v>
      </c>
      <c r="M169" s="27">
        <v>2364</v>
      </c>
      <c r="N169" s="28" t="s">
        <v>538</v>
      </c>
      <c r="O169" s="29" t="s">
        <v>540</v>
      </c>
      <c r="P169" s="29" t="s">
        <v>44</v>
      </c>
      <c r="Q169" s="30">
        <v>4</v>
      </c>
      <c r="R169" s="6" t="s">
        <v>41</v>
      </c>
      <c r="S169" s="8">
        <v>1</v>
      </c>
      <c r="T169" s="23">
        <v>0</v>
      </c>
      <c r="U169" s="23">
        <v>0</v>
      </c>
      <c r="V169" s="23">
        <v>0</v>
      </c>
      <c r="W169" s="5">
        <f t="shared" si="4"/>
        <v>1</v>
      </c>
      <c r="X169" s="5">
        <f t="shared" si="5"/>
        <v>3</v>
      </c>
      <c r="Y169" s="13">
        <v>335823000</v>
      </c>
      <c r="Z169" s="20">
        <v>314</v>
      </c>
      <c r="AA169" s="20">
        <v>323</v>
      </c>
      <c r="AB169" s="20">
        <v>333</v>
      </c>
      <c r="AC169" s="51"/>
    </row>
    <row r="170" spans="1:29" s="4" customFormat="1" ht="13.5" hidden="1" customHeight="1" x14ac:dyDescent="0.25">
      <c r="A170" s="25">
        <v>5</v>
      </c>
      <c r="B170" s="24" t="s">
        <v>537</v>
      </c>
      <c r="C170" s="24" t="s">
        <v>31</v>
      </c>
      <c r="D170" s="25">
        <v>3</v>
      </c>
      <c r="E170" s="25" t="s">
        <v>45</v>
      </c>
      <c r="F170" s="24" t="s">
        <v>33</v>
      </c>
      <c r="G170" s="24" t="s">
        <v>34</v>
      </c>
      <c r="H170" s="24" t="s">
        <v>35</v>
      </c>
      <c r="I170" s="24"/>
      <c r="J170" s="24" t="s">
        <v>36</v>
      </c>
      <c r="K170" s="24" t="s">
        <v>37</v>
      </c>
      <c r="L170" s="26">
        <v>1</v>
      </c>
      <c r="M170" s="27">
        <v>2364</v>
      </c>
      <c r="N170" s="28" t="s">
        <v>538</v>
      </c>
      <c r="O170" s="29" t="s">
        <v>541</v>
      </c>
      <c r="P170" s="29" t="s">
        <v>47</v>
      </c>
      <c r="Q170" s="30">
        <v>4</v>
      </c>
      <c r="R170" s="6" t="s">
        <v>41</v>
      </c>
      <c r="S170" s="8">
        <v>1</v>
      </c>
      <c r="T170" s="23">
        <v>0</v>
      </c>
      <c r="U170" s="23">
        <v>0</v>
      </c>
      <c r="V170" s="23">
        <v>0</v>
      </c>
      <c r="W170" s="5">
        <f t="shared" si="4"/>
        <v>1</v>
      </c>
      <c r="X170" s="5">
        <f t="shared" si="5"/>
        <v>3</v>
      </c>
      <c r="Y170" s="13">
        <v>335823000</v>
      </c>
      <c r="Z170" s="20">
        <v>314</v>
      </c>
      <c r="AA170" s="20">
        <v>323</v>
      </c>
      <c r="AB170" s="20">
        <v>333</v>
      </c>
      <c r="AC170" s="51"/>
    </row>
    <row r="171" spans="1:29" s="4" customFormat="1" ht="13.5" hidden="1" customHeight="1" x14ac:dyDescent="0.25">
      <c r="A171" s="25">
        <v>5</v>
      </c>
      <c r="B171" s="24" t="s">
        <v>537</v>
      </c>
      <c r="C171" s="24" t="s">
        <v>48</v>
      </c>
      <c r="D171" s="25">
        <v>4</v>
      </c>
      <c r="E171" s="25" t="s">
        <v>49</v>
      </c>
      <c r="F171" s="24" t="s">
        <v>50</v>
      </c>
      <c r="G171" s="24" t="s">
        <v>51</v>
      </c>
      <c r="H171" s="24" t="s">
        <v>35</v>
      </c>
      <c r="I171" s="24"/>
      <c r="J171" s="24" t="s">
        <v>36</v>
      </c>
      <c r="K171" s="24" t="s">
        <v>52</v>
      </c>
      <c r="L171" s="26">
        <v>2</v>
      </c>
      <c r="M171" s="27">
        <v>2384</v>
      </c>
      <c r="N171" s="28" t="s">
        <v>542</v>
      </c>
      <c r="O171" s="29" t="s">
        <v>543</v>
      </c>
      <c r="P171" s="29" t="s">
        <v>55</v>
      </c>
      <c r="Q171" s="30">
        <v>2000</v>
      </c>
      <c r="R171" s="6" t="s">
        <v>41</v>
      </c>
      <c r="S171" s="8">
        <v>500</v>
      </c>
      <c r="T171" s="23">
        <v>0</v>
      </c>
      <c r="U171" s="23">
        <v>0</v>
      </c>
      <c r="V171" s="23">
        <v>0</v>
      </c>
      <c r="W171" s="5">
        <f t="shared" si="4"/>
        <v>500</v>
      </c>
      <c r="X171" s="5">
        <f t="shared" si="5"/>
        <v>1500</v>
      </c>
      <c r="Y171" s="13">
        <v>1925470000</v>
      </c>
      <c r="Z171" s="20">
        <v>1801</v>
      </c>
      <c r="AA171" s="20">
        <v>1853</v>
      </c>
      <c r="AB171" s="20">
        <v>1907</v>
      </c>
      <c r="AC171" s="51"/>
    </row>
    <row r="172" spans="1:29" s="4" customFormat="1" ht="13.5" hidden="1" customHeight="1" x14ac:dyDescent="0.25">
      <c r="A172" s="25">
        <v>5</v>
      </c>
      <c r="B172" s="24" t="s">
        <v>537</v>
      </c>
      <c r="C172" s="24" t="s">
        <v>31</v>
      </c>
      <c r="D172" s="25">
        <v>5</v>
      </c>
      <c r="E172" s="25" t="s">
        <v>56</v>
      </c>
      <c r="F172" s="24" t="s">
        <v>57</v>
      </c>
      <c r="G172" s="24" t="s">
        <v>58</v>
      </c>
      <c r="H172" s="24" t="s">
        <v>59</v>
      </c>
      <c r="I172" s="24" t="s">
        <v>60</v>
      </c>
      <c r="J172" s="24" t="s">
        <v>36</v>
      </c>
      <c r="K172" s="24" t="s">
        <v>61</v>
      </c>
      <c r="L172" s="26">
        <v>3</v>
      </c>
      <c r="M172" s="27">
        <v>2396</v>
      </c>
      <c r="N172" s="28" t="s">
        <v>544</v>
      </c>
      <c r="O172" s="29" t="s">
        <v>545</v>
      </c>
      <c r="P172" s="29" t="s">
        <v>64</v>
      </c>
      <c r="Q172" s="30">
        <v>4</v>
      </c>
      <c r="R172" s="6" t="s">
        <v>41</v>
      </c>
      <c r="S172" s="8">
        <v>1</v>
      </c>
      <c r="T172" s="23">
        <v>0</v>
      </c>
      <c r="U172" s="23">
        <v>0</v>
      </c>
      <c r="V172" s="23">
        <v>0</v>
      </c>
      <c r="W172" s="5">
        <f t="shared" si="4"/>
        <v>1</v>
      </c>
      <c r="X172" s="5">
        <f t="shared" si="5"/>
        <v>3</v>
      </c>
      <c r="Y172" s="13">
        <v>864408000</v>
      </c>
      <c r="Z172" s="20">
        <v>808</v>
      </c>
      <c r="AA172" s="20">
        <v>832</v>
      </c>
      <c r="AB172" s="20">
        <v>856</v>
      </c>
      <c r="AC172" s="51"/>
    </row>
    <row r="173" spans="1:29" s="4" customFormat="1" ht="13.5" hidden="1" customHeight="1" x14ac:dyDescent="0.25">
      <c r="A173" s="25">
        <v>5</v>
      </c>
      <c r="B173" s="24" t="s">
        <v>537</v>
      </c>
      <c r="C173" s="24" t="s">
        <v>31</v>
      </c>
      <c r="D173" s="25">
        <v>6</v>
      </c>
      <c r="E173" s="25" t="s">
        <v>65</v>
      </c>
      <c r="F173" s="24" t="s">
        <v>57</v>
      </c>
      <c r="G173" s="24" t="s">
        <v>58</v>
      </c>
      <c r="H173" s="24" t="s">
        <v>59</v>
      </c>
      <c r="I173" s="24" t="s">
        <v>60</v>
      </c>
      <c r="J173" s="24" t="s">
        <v>36</v>
      </c>
      <c r="K173" s="24" t="s">
        <v>61</v>
      </c>
      <c r="L173" s="26">
        <v>3</v>
      </c>
      <c r="M173" s="27">
        <v>2396</v>
      </c>
      <c r="N173" s="28" t="s">
        <v>544</v>
      </c>
      <c r="O173" s="29" t="s">
        <v>546</v>
      </c>
      <c r="P173" s="29" t="s">
        <v>67</v>
      </c>
      <c r="Q173" s="30">
        <v>4</v>
      </c>
      <c r="R173" s="6" t="s">
        <v>41</v>
      </c>
      <c r="S173" s="8">
        <v>1</v>
      </c>
      <c r="T173" s="23">
        <v>0</v>
      </c>
      <c r="U173" s="23">
        <v>0</v>
      </c>
      <c r="V173" s="23">
        <v>0</v>
      </c>
      <c r="W173" s="5">
        <f t="shared" si="4"/>
        <v>1</v>
      </c>
      <c r="X173" s="5">
        <f t="shared" si="5"/>
        <v>3</v>
      </c>
      <c r="Y173" s="13">
        <v>864408000</v>
      </c>
      <c r="Z173" s="20">
        <v>808</v>
      </c>
      <c r="AA173" s="20">
        <v>832</v>
      </c>
      <c r="AB173" s="20">
        <v>856</v>
      </c>
      <c r="AC173" s="51"/>
    </row>
    <row r="174" spans="1:29" s="4" customFormat="1" ht="13.5" hidden="1" customHeight="1" x14ac:dyDescent="0.25">
      <c r="A174" s="25">
        <v>5</v>
      </c>
      <c r="B174" s="24" t="s">
        <v>537</v>
      </c>
      <c r="C174" s="24" t="s">
        <v>31</v>
      </c>
      <c r="D174" s="25">
        <v>7</v>
      </c>
      <c r="E174" s="25" t="s">
        <v>68</v>
      </c>
      <c r="F174" s="24" t="s">
        <v>33</v>
      </c>
      <c r="G174" s="24" t="s">
        <v>69</v>
      </c>
      <c r="H174" s="24" t="s">
        <v>35</v>
      </c>
      <c r="I174" s="24"/>
      <c r="J174" s="24" t="s">
        <v>36</v>
      </c>
      <c r="K174" s="24" t="s">
        <v>70</v>
      </c>
      <c r="L174" s="26">
        <v>4</v>
      </c>
      <c r="M174" s="27">
        <v>2413</v>
      </c>
      <c r="N174" s="28" t="s">
        <v>547</v>
      </c>
      <c r="O174" s="29" t="s">
        <v>548</v>
      </c>
      <c r="P174" s="29" t="s">
        <v>73</v>
      </c>
      <c r="Q174" s="30">
        <v>20</v>
      </c>
      <c r="R174" s="6" t="s">
        <v>41</v>
      </c>
      <c r="S174" s="8">
        <v>5</v>
      </c>
      <c r="T174" s="23">
        <v>0</v>
      </c>
      <c r="U174" s="23">
        <v>0</v>
      </c>
      <c r="V174" s="23">
        <v>0</v>
      </c>
      <c r="W174" s="5">
        <f t="shared" si="4"/>
        <v>5</v>
      </c>
      <c r="X174" s="5">
        <f t="shared" si="5"/>
        <v>15</v>
      </c>
      <c r="Y174" s="13">
        <v>160595000</v>
      </c>
      <c r="Z174" s="20">
        <v>150</v>
      </c>
      <c r="AA174" s="20">
        <v>155</v>
      </c>
      <c r="AB174" s="20">
        <v>159</v>
      </c>
      <c r="AC174" s="51"/>
    </row>
    <row r="175" spans="1:29" s="4" customFormat="1" ht="13.5" hidden="1" customHeight="1" x14ac:dyDescent="0.25">
      <c r="A175" s="25">
        <v>5</v>
      </c>
      <c r="B175" s="24" t="s">
        <v>537</v>
      </c>
      <c r="C175" s="24" t="s">
        <v>31</v>
      </c>
      <c r="D175" s="25">
        <v>8</v>
      </c>
      <c r="E175" s="25" t="s">
        <v>74</v>
      </c>
      <c r="F175" s="24" t="s">
        <v>33</v>
      </c>
      <c r="G175" s="24" t="s">
        <v>69</v>
      </c>
      <c r="H175" s="24" t="s">
        <v>35</v>
      </c>
      <c r="I175" s="24"/>
      <c r="J175" s="24" t="s">
        <v>36</v>
      </c>
      <c r="K175" s="24" t="s">
        <v>70</v>
      </c>
      <c r="L175" s="26">
        <v>4</v>
      </c>
      <c r="M175" s="27">
        <v>2413</v>
      </c>
      <c r="N175" s="28" t="s">
        <v>547</v>
      </c>
      <c r="O175" s="29" t="s">
        <v>549</v>
      </c>
      <c r="P175" s="29" t="s">
        <v>40</v>
      </c>
      <c r="Q175" s="30">
        <v>400</v>
      </c>
      <c r="R175" s="6" t="s">
        <v>41</v>
      </c>
      <c r="S175" s="8">
        <v>100</v>
      </c>
      <c r="T175" s="23">
        <v>0</v>
      </c>
      <c r="U175" s="23">
        <v>0</v>
      </c>
      <c r="V175" s="23">
        <v>0</v>
      </c>
      <c r="W175" s="5">
        <f t="shared" si="4"/>
        <v>100</v>
      </c>
      <c r="X175" s="5">
        <f t="shared" si="5"/>
        <v>300</v>
      </c>
      <c r="Y175" s="13">
        <v>160595000</v>
      </c>
      <c r="Z175" s="20">
        <v>150</v>
      </c>
      <c r="AA175" s="20">
        <v>155</v>
      </c>
      <c r="AB175" s="20">
        <v>159</v>
      </c>
      <c r="AC175" s="51"/>
    </row>
    <row r="176" spans="1:29" s="4" customFormat="1" ht="13.5" hidden="1" customHeight="1" x14ac:dyDescent="0.25">
      <c r="A176" s="25">
        <v>5</v>
      </c>
      <c r="B176" s="24" t="s">
        <v>537</v>
      </c>
      <c r="C176" s="24" t="s">
        <v>31</v>
      </c>
      <c r="D176" s="25">
        <v>9</v>
      </c>
      <c r="E176" s="25" t="s">
        <v>550</v>
      </c>
      <c r="F176" s="24" t="s">
        <v>33</v>
      </c>
      <c r="G176" s="24" t="s">
        <v>69</v>
      </c>
      <c r="H176" s="24" t="s">
        <v>35</v>
      </c>
      <c r="I176" s="24"/>
      <c r="J176" s="24" t="s">
        <v>36</v>
      </c>
      <c r="K176" s="24" t="s">
        <v>70</v>
      </c>
      <c r="L176" s="26">
        <v>4</v>
      </c>
      <c r="M176" s="27">
        <v>2413</v>
      </c>
      <c r="N176" s="28" t="s">
        <v>547</v>
      </c>
      <c r="O176" s="29" t="s">
        <v>551</v>
      </c>
      <c r="P176" s="29" t="s">
        <v>552</v>
      </c>
      <c r="Q176" s="30">
        <v>4</v>
      </c>
      <c r="R176" s="6" t="s">
        <v>41</v>
      </c>
      <c r="S176" s="8">
        <v>1</v>
      </c>
      <c r="T176" s="23">
        <v>0</v>
      </c>
      <c r="U176" s="23">
        <v>0</v>
      </c>
      <c r="V176" s="23">
        <v>0</v>
      </c>
      <c r="W176" s="5">
        <f t="shared" si="4"/>
        <v>1</v>
      </c>
      <c r="X176" s="5">
        <f t="shared" si="5"/>
        <v>3</v>
      </c>
      <c r="Y176" s="13">
        <v>160595000</v>
      </c>
      <c r="Z176" s="20">
        <v>150</v>
      </c>
      <c r="AA176" s="20">
        <v>155</v>
      </c>
      <c r="AB176" s="20">
        <v>159</v>
      </c>
      <c r="AC176" s="51"/>
    </row>
    <row r="177" spans="1:29" s="4" customFormat="1" ht="13.5" hidden="1" customHeight="1" x14ac:dyDescent="0.25">
      <c r="A177" s="25">
        <v>5</v>
      </c>
      <c r="B177" s="24" t="s">
        <v>537</v>
      </c>
      <c r="C177" s="24" t="s">
        <v>31</v>
      </c>
      <c r="D177" s="25">
        <v>10</v>
      </c>
      <c r="E177" s="25" t="s">
        <v>76</v>
      </c>
      <c r="F177" s="24" t="s">
        <v>33</v>
      </c>
      <c r="G177" s="24" t="s">
        <v>69</v>
      </c>
      <c r="H177" s="24" t="s">
        <v>35</v>
      </c>
      <c r="I177" s="24"/>
      <c r="J177" s="24" t="s">
        <v>36</v>
      </c>
      <c r="K177" s="24" t="s">
        <v>70</v>
      </c>
      <c r="L177" s="26">
        <v>4</v>
      </c>
      <c r="M177" s="27">
        <v>2413</v>
      </c>
      <c r="N177" s="28" t="s">
        <v>547</v>
      </c>
      <c r="O177" s="29" t="s">
        <v>553</v>
      </c>
      <c r="P177" s="29" t="s">
        <v>78</v>
      </c>
      <c r="Q177" s="30">
        <v>400</v>
      </c>
      <c r="R177" s="6" t="s">
        <v>41</v>
      </c>
      <c r="S177" s="8">
        <v>100</v>
      </c>
      <c r="T177" s="23">
        <v>0</v>
      </c>
      <c r="U177" s="23">
        <v>0</v>
      </c>
      <c r="V177" s="23">
        <v>0</v>
      </c>
      <c r="W177" s="5">
        <f t="shared" si="4"/>
        <v>100</v>
      </c>
      <c r="X177" s="5">
        <f t="shared" si="5"/>
        <v>300</v>
      </c>
      <c r="Y177" s="13">
        <v>160595000</v>
      </c>
      <c r="Z177" s="20">
        <v>150</v>
      </c>
      <c r="AA177" s="20">
        <v>155</v>
      </c>
      <c r="AB177" s="20">
        <v>159</v>
      </c>
      <c r="AC177" s="51"/>
    </row>
    <row r="178" spans="1:29" s="4" customFormat="1" ht="13.5" hidden="1" customHeight="1" x14ac:dyDescent="0.25">
      <c r="A178" s="25">
        <v>5</v>
      </c>
      <c r="B178" s="24" t="s">
        <v>537</v>
      </c>
      <c r="C178" s="24" t="s">
        <v>31</v>
      </c>
      <c r="D178" s="25">
        <v>11</v>
      </c>
      <c r="E178" s="25" t="s">
        <v>79</v>
      </c>
      <c r="F178" s="24" t="s">
        <v>33</v>
      </c>
      <c r="G178" s="24" t="s">
        <v>69</v>
      </c>
      <c r="H178" s="24" t="s">
        <v>35</v>
      </c>
      <c r="I178" s="24"/>
      <c r="J178" s="24" t="s">
        <v>36</v>
      </c>
      <c r="K178" s="24" t="s">
        <v>70</v>
      </c>
      <c r="L178" s="26">
        <v>4</v>
      </c>
      <c r="M178" s="27">
        <v>2413</v>
      </c>
      <c r="N178" s="28" t="s">
        <v>547</v>
      </c>
      <c r="O178" s="29" t="s">
        <v>554</v>
      </c>
      <c r="P178" s="29" t="s">
        <v>81</v>
      </c>
      <c r="Q178" s="30">
        <v>4</v>
      </c>
      <c r="R178" s="6" t="s">
        <v>41</v>
      </c>
      <c r="S178" s="8">
        <v>1</v>
      </c>
      <c r="T178" s="23">
        <v>0</v>
      </c>
      <c r="U178" s="23">
        <v>0</v>
      </c>
      <c r="V178" s="23">
        <v>0</v>
      </c>
      <c r="W178" s="5">
        <f t="shared" si="4"/>
        <v>1</v>
      </c>
      <c r="X178" s="5">
        <f t="shared" si="5"/>
        <v>3</v>
      </c>
      <c r="Y178" s="13">
        <v>160595000</v>
      </c>
      <c r="Z178" s="20">
        <v>150</v>
      </c>
      <c r="AA178" s="20">
        <v>155</v>
      </c>
      <c r="AB178" s="20">
        <v>159</v>
      </c>
      <c r="AC178" s="51"/>
    </row>
    <row r="179" spans="1:29" s="4" customFormat="1" ht="13.5" hidden="1" customHeight="1" x14ac:dyDescent="0.25">
      <c r="A179" s="25">
        <v>5</v>
      </c>
      <c r="B179" s="24" t="s">
        <v>537</v>
      </c>
      <c r="C179" s="24" t="s">
        <v>31</v>
      </c>
      <c r="D179" s="25">
        <v>12</v>
      </c>
      <c r="E179" s="25" t="s">
        <v>82</v>
      </c>
      <c r="F179" s="24" t="s">
        <v>33</v>
      </c>
      <c r="G179" s="24" t="s">
        <v>69</v>
      </c>
      <c r="H179" s="24" t="s">
        <v>35</v>
      </c>
      <c r="I179" s="24"/>
      <c r="J179" s="24" t="s">
        <v>36</v>
      </c>
      <c r="K179" s="24" t="s">
        <v>70</v>
      </c>
      <c r="L179" s="26">
        <v>4</v>
      </c>
      <c r="M179" s="27">
        <v>2413</v>
      </c>
      <c r="N179" s="28" t="s">
        <v>547</v>
      </c>
      <c r="O179" s="29" t="s">
        <v>555</v>
      </c>
      <c r="P179" s="29" t="s">
        <v>84</v>
      </c>
      <c r="Q179" s="30">
        <v>4</v>
      </c>
      <c r="R179" s="6" t="s">
        <v>41</v>
      </c>
      <c r="S179" s="8">
        <v>1</v>
      </c>
      <c r="T179" s="23">
        <v>0</v>
      </c>
      <c r="U179" s="23">
        <v>0</v>
      </c>
      <c r="V179" s="23">
        <v>0</v>
      </c>
      <c r="W179" s="5">
        <f t="shared" si="4"/>
        <v>1</v>
      </c>
      <c r="X179" s="5">
        <f t="shared" si="5"/>
        <v>3</v>
      </c>
      <c r="Y179" s="13">
        <v>160595000</v>
      </c>
      <c r="Z179" s="20">
        <v>150</v>
      </c>
      <c r="AA179" s="20">
        <v>155</v>
      </c>
      <c r="AB179" s="20">
        <v>159</v>
      </c>
      <c r="AC179" s="51"/>
    </row>
    <row r="180" spans="1:29" s="4" customFormat="1" ht="13.5" hidden="1" customHeight="1" x14ac:dyDescent="0.25">
      <c r="A180" s="25">
        <v>5</v>
      </c>
      <c r="B180" s="24" t="s">
        <v>537</v>
      </c>
      <c r="C180" s="24" t="s">
        <v>31</v>
      </c>
      <c r="D180" s="25">
        <v>13</v>
      </c>
      <c r="E180" s="25" t="s">
        <v>85</v>
      </c>
      <c r="F180" s="24" t="s">
        <v>33</v>
      </c>
      <c r="G180" s="24" t="s">
        <v>69</v>
      </c>
      <c r="H180" s="24" t="s">
        <v>35</v>
      </c>
      <c r="I180" s="24"/>
      <c r="J180" s="24" t="s">
        <v>36</v>
      </c>
      <c r="K180" s="24" t="s">
        <v>70</v>
      </c>
      <c r="L180" s="26">
        <v>4</v>
      </c>
      <c r="M180" s="27">
        <v>2413</v>
      </c>
      <c r="N180" s="28" t="s">
        <v>547</v>
      </c>
      <c r="O180" s="29" t="s">
        <v>556</v>
      </c>
      <c r="P180" s="29" t="s">
        <v>87</v>
      </c>
      <c r="Q180" s="30">
        <v>4</v>
      </c>
      <c r="R180" s="6" t="s">
        <v>41</v>
      </c>
      <c r="S180" s="8">
        <v>1</v>
      </c>
      <c r="T180" s="23">
        <v>0</v>
      </c>
      <c r="U180" s="23">
        <v>0</v>
      </c>
      <c r="V180" s="23">
        <v>0</v>
      </c>
      <c r="W180" s="5">
        <f t="shared" si="4"/>
        <v>1</v>
      </c>
      <c r="X180" s="5">
        <f t="shared" si="5"/>
        <v>3</v>
      </c>
      <c r="Y180" s="13">
        <v>160595000</v>
      </c>
      <c r="Z180" s="20">
        <v>150</v>
      </c>
      <c r="AA180" s="20">
        <v>155</v>
      </c>
      <c r="AB180" s="20">
        <v>159</v>
      </c>
      <c r="AC180" s="51"/>
    </row>
    <row r="181" spans="1:29" s="4" customFormat="1" ht="13.5" hidden="1" customHeight="1" x14ac:dyDescent="0.25">
      <c r="A181" s="25">
        <v>5</v>
      </c>
      <c r="B181" s="24" t="s">
        <v>537</v>
      </c>
      <c r="C181" s="24" t="s">
        <v>149</v>
      </c>
      <c r="D181" s="25">
        <v>14</v>
      </c>
      <c r="E181" s="25" t="s">
        <v>557</v>
      </c>
      <c r="F181" s="24" t="s">
        <v>33</v>
      </c>
      <c r="G181" s="24" t="s">
        <v>558</v>
      </c>
      <c r="H181" s="24" t="s">
        <v>35</v>
      </c>
      <c r="I181" s="24"/>
      <c r="J181" s="24" t="s">
        <v>36</v>
      </c>
      <c r="K181" s="24" t="s">
        <v>93</v>
      </c>
      <c r="L181" s="26">
        <v>5</v>
      </c>
      <c r="M181" s="27">
        <v>2418</v>
      </c>
      <c r="N181" s="28" t="s">
        <v>559</v>
      </c>
      <c r="O181" s="29" t="s">
        <v>560</v>
      </c>
      <c r="P181" s="29" t="s">
        <v>561</v>
      </c>
      <c r="Q181" s="30">
        <v>8</v>
      </c>
      <c r="R181" s="6" t="s">
        <v>41</v>
      </c>
      <c r="S181" s="8">
        <v>2</v>
      </c>
      <c r="T181" s="23">
        <v>0</v>
      </c>
      <c r="U181" s="23">
        <v>0</v>
      </c>
      <c r="V181" s="23">
        <v>0</v>
      </c>
      <c r="W181" s="5">
        <f t="shared" si="4"/>
        <v>2</v>
      </c>
      <c r="X181" s="5">
        <f t="shared" si="5"/>
        <v>6</v>
      </c>
      <c r="Y181" s="13">
        <v>1795809000</v>
      </c>
      <c r="Z181" s="20">
        <v>1679</v>
      </c>
      <c r="AA181" s="20">
        <v>1729</v>
      </c>
      <c r="AB181" s="20">
        <v>1779</v>
      </c>
      <c r="AC181" s="51"/>
    </row>
    <row r="182" spans="1:29" s="4" customFormat="1" ht="13.5" hidden="1" customHeight="1" x14ac:dyDescent="0.25">
      <c r="A182" s="25">
        <v>5</v>
      </c>
      <c r="B182" s="24" t="s">
        <v>537</v>
      </c>
      <c r="C182" s="24" t="s">
        <v>88</v>
      </c>
      <c r="D182" s="25">
        <v>15</v>
      </c>
      <c r="E182" s="25" t="s">
        <v>89</v>
      </c>
      <c r="F182" s="24" t="s">
        <v>90</v>
      </c>
      <c r="G182" s="24" t="s">
        <v>91</v>
      </c>
      <c r="H182" s="24" t="s">
        <v>35</v>
      </c>
      <c r="I182" s="24" t="s">
        <v>92</v>
      </c>
      <c r="J182" s="24" t="s">
        <v>36</v>
      </c>
      <c r="K182" s="24" t="s">
        <v>93</v>
      </c>
      <c r="L182" s="26">
        <v>6</v>
      </c>
      <c r="M182" s="27">
        <v>2421</v>
      </c>
      <c r="N182" s="28" t="s">
        <v>562</v>
      </c>
      <c r="O182" s="29" t="s">
        <v>563</v>
      </c>
      <c r="P182" s="29" t="s">
        <v>67</v>
      </c>
      <c r="Q182" s="30">
        <v>4000</v>
      </c>
      <c r="R182" s="6" t="s">
        <v>41</v>
      </c>
      <c r="S182" s="8">
        <v>1000</v>
      </c>
      <c r="T182" s="23">
        <v>0</v>
      </c>
      <c r="U182" s="23">
        <v>0</v>
      </c>
      <c r="V182" s="23">
        <v>0</v>
      </c>
      <c r="W182" s="5">
        <f t="shared" si="4"/>
        <v>1000</v>
      </c>
      <c r="X182" s="5">
        <f t="shared" si="5"/>
        <v>3000</v>
      </c>
      <c r="Y182" s="13">
        <v>2009750000</v>
      </c>
      <c r="Z182" s="20">
        <v>1880</v>
      </c>
      <c r="AA182" s="20">
        <v>1934</v>
      </c>
      <c r="AB182" s="20">
        <v>1991</v>
      </c>
      <c r="AC182" s="51"/>
    </row>
    <row r="183" spans="1:29" s="4" customFormat="1" ht="13.5" hidden="1" customHeight="1" x14ac:dyDescent="0.25">
      <c r="A183" s="25">
        <v>5</v>
      </c>
      <c r="B183" s="24" t="s">
        <v>537</v>
      </c>
      <c r="C183" s="24" t="s">
        <v>31</v>
      </c>
      <c r="D183" s="25">
        <v>16</v>
      </c>
      <c r="E183" s="25" t="s">
        <v>96</v>
      </c>
      <c r="F183" s="24" t="s">
        <v>33</v>
      </c>
      <c r="G183" s="24" t="s">
        <v>97</v>
      </c>
      <c r="H183" s="24" t="s">
        <v>59</v>
      </c>
      <c r="I183" s="24" t="s">
        <v>60</v>
      </c>
      <c r="J183" s="24" t="s">
        <v>36</v>
      </c>
      <c r="K183" s="24" t="s">
        <v>93</v>
      </c>
      <c r="L183" s="26">
        <v>7</v>
      </c>
      <c r="M183" s="27">
        <v>2422</v>
      </c>
      <c r="N183" s="28" t="s">
        <v>564</v>
      </c>
      <c r="O183" s="29" t="s">
        <v>430</v>
      </c>
      <c r="P183" s="29" t="s">
        <v>100</v>
      </c>
      <c r="Q183" s="30">
        <v>4</v>
      </c>
      <c r="R183" s="6" t="s">
        <v>41</v>
      </c>
      <c r="S183" s="8">
        <v>1</v>
      </c>
      <c r="T183" s="23">
        <v>0</v>
      </c>
      <c r="U183" s="23">
        <v>0</v>
      </c>
      <c r="V183" s="23">
        <v>0</v>
      </c>
      <c r="W183" s="5">
        <f t="shared" si="4"/>
        <v>1</v>
      </c>
      <c r="X183" s="5">
        <f t="shared" si="5"/>
        <v>3</v>
      </c>
      <c r="Y183" s="13">
        <v>864408000</v>
      </c>
      <c r="Z183" s="20">
        <v>808</v>
      </c>
      <c r="AA183" s="20">
        <v>832</v>
      </c>
      <c r="AB183" s="20">
        <v>856</v>
      </c>
      <c r="AC183" s="51"/>
    </row>
    <row r="184" spans="1:29" s="4" customFormat="1" ht="13.5" hidden="1" customHeight="1" x14ac:dyDescent="0.25">
      <c r="A184" s="25">
        <v>5</v>
      </c>
      <c r="B184" s="24" t="s">
        <v>537</v>
      </c>
      <c r="C184" s="24" t="s">
        <v>101</v>
      </c>
      <c r="D184" s="25">
        <v>46</v>
      </c>
      <c r="E184" s="25" t="s">
        <v>102</v>
      </c>
      <c r="F184" s="24" t="s">
        <v>103</v>
      </c>
      <c r="G184" s="24" t="s">
        <v>104</v>
      </c>
      <c r="H184" s="24" t="s">
        <v>59</v>
      </c>
      <c r="I184" s="24" t="s">
        <v>105</v>
      </c>
      <c r="J184" s="24" t="s">
        <v>106</v>
      </c>
      <c r="K184" s="24" t="s">
        <v>107</v>
      </c>
      <c r="L184" s="26">
        <v>8</v>
      </c>
      <c r="M184" s="27">
        <v>2426</v>
      </c>
      <c r="N184" s="28" t="s">
        <v>565</v>
      </c>
      <c r="O184" s="29" t="s">
        <v>566</v>
      </c>
      <c r="P184" s="29" t="s">
        <v>110</v>
      </c>
      <c r="Q184" s="30">
        <v>1000</v>
      </c>
      <c r="R184" s="6" t="s">
        <v>41</v>
      </c>
      <c r="S184" s="8">
        <v>1000</v>
      </c>
      <c r="T184" s="23">
        <v>0</v>
      </c>
      <c r="U184" s="23">
        <v>0</v>
      </c>
      <c r="V184" s="23">
        <v>0</v>
      </c>
      <c r="W184" s="5">
        <f t="shared" si="4"/>
        <v>1000</v>
      </c>
      <c r="X184" s="5">
        <f t="shared" si="5"/>
        <v>0</v>
      </c>
      <c r="Y184" s="13">
        <v>1944919000</v>
      </c>
      <c r="Z184" s="20">
        <v>1819</v>
      </c>
      <c r="AA184" s="20">
        <v>1872</v>
      </c>
      <c r="AB184" s="20">
        <v>1927</v>
      </c>
      <c r="AC184" s="51"/>
    </row>
    <row r="185" spans="1:29" s="4" customFormat="1" ht="13.5" hidden="1" customHeight="1" x14ac:dyDescent="0.25">
      <c r="A185" s="25">
        <v>5</v>
      </c>
      <c r="B185" s="24" t="s">
        <v>537</v>
      </c>
      <c r="C185" s="24" t="s">
        <v>101</v>
      </c>
      <c r="D185" s="25">
        <v>47</v>
      </c>
      <c r="E185" s="25" t="s">
        <v>111</v>
      </c>
      <c r="F185" s="24" t="s">
        <v>103</v>
      </c>
      <c r="G185" s="24" t="s">
        <v>112</v>
      </c>
      <c r="H185" s="24" t="s">
        <v>59</v>
      </c>
      <c r="I185" s="24" t="s">
        <v>105</v>
      </c>
      <c r="J185" s="24" t="s">
        <v>106</v>
      </c>
      <c r="K185" s="24" t="s">
        <v>107</v>
      </c>
      <c r="L185" s="26">
        <v>8</v>
      </c>
      <c r="M185" s="27">
        <v>2426</v>
      </c>
      <c r="N185" s="28" t="s">
        <v>565</v>
      </c>
      <c r="O185" s="29" t="s">
        <v>567</v>
      </c>
      <c r="P185" s="29" t="s">
        <v>114</v>
      </c>
      <c r="Q185" s="30">
        <v>4000</v>
      </c>
      <c r="R185" s="6" t="s">
        <v>41</v>
      </c>
      <c r="S185" s="8">
        <v>4000</v>
      </c>
      <c r="T185" s="23">
        <v>0</v>
      </c>
      <c r="U185" s="23">
        <v>0</v>
      </c>
      <c r="V185" s="23">
        <v>0</v>
      </c>
      <c r="W185" s="5">
        <f t="shared" si="4"/>
        <v>4000</v>
      </c>
      <c r="X185" s="5">
        <f t="shared" si="5"/>
        <v>0</v>
      </c>
      <c r="Y185" s="13">
        <v>2463564000</v>
      </c>
      <c r="Z185" s="20">
        <v>2304</v>
      </c>
      <c r="AA185" s="20">
        <v>2371</v>
      </c>
      <c r="AB185" s="20">
        <v>2440</v>
      </c>
      <c r="AC185" s="51"/>
    </row>
    <row r="186" spans="1:29" s="4" customFormat="1" ht="13.5" hidden="1" customHeight="1" x14ac:dyDescent="0.25">
      <c r="A186" s="25">
        <v>5</v>
      </c>
      <c r="B186" s="24" t="s">
        <v>537</v>
      </c>
      <c r="C186" s="24" t="s">
        <v>101</v>
      </c>
      <c r="D186" s="25">
        <v>48</v>
      </c>
      <c r="E186" s="25" t="s">
        <v>115</v>
      </c>
      <c r="F186" s="24" t="s">
        <v>103</v>
      </c>
      <c r="G186" s="24" t="s">
        <v>116</v>
      </c>
      <c r="H186" s="24" t="s">
        <v>59</v>
      </c>
      <c r="I186" s="24" t="s">
        <v>105</v>
      </c>
      <c r="J186" s="24" t="s">
        <v>106</v>
      </c>
      <c r="K186" s="24" t="s">
        <v>107</v>
      </c>
      <c r="L186" s="26">
        <v>8</v>
      </c>
      <c r="M186" s="27">
        <v>2426</v>
      </c>
      <c r="N186" s="28" t="s">
        <v>565</v>
      </c>
      <c r="O186" s="29" t="s">
        <v>568</v>
      </c>
      <c r="P186" s="29" t="s">
        <v>118</v>
      </c>
      <c r="Q186" s="30">
        <v>4661</v>
      </c>
      <c r="R186" s="6" t="s">
        <v>119</v>
      </c>
      <c r="S186" s="8">
        <v>4661</v>
      </c>
      <c r="T186" s="23">
        <v>0</v>
      </c>
      <c r="U186" s="23">
        <v>0</v>
      </c>
      <c r="V186" s="23">
        <v>0</v>
      </c>
      <c r="W186" s="5">
        <f t="shared" si="4"/>
        <v>1165.25</v>
      </c>
      <c r="X186" s="5">
        <f t="shared" si="5"/>
        <v>3495.75</v>
      </c>
      <c r="Y186" s="13">
        <v>10372902000</v>
      </c>
      <c r="Z186" s="20">
        <v>9701</v>
      </c>
      <c r="AA186" s="20">
        <v>9984</v>
      </c>
      <c r="AB186" s="20">
        <v>10276</v>
      </c>
      <c r="AC186" s="51"/>
    </row>
    <row r="187" spans="1:29" s="4" customFormat="1" ht="13.5" hidden="1" customHeight="1" x14ac:dyDescent="0.25">
      <c r="A187" s="25">
        <v>5</v>
      </c>
      <c r="B187" s="24" t="s">
        <v>537</v>
      </c>
      <c r="C187" s="24" t="s">
        <v>101</v>
      </c>
      <c r="D187" s="25">
        <v>49</v>
      </c>
      <c r="E187" s="25" t="s">
        <v>435</v>
      </c>
      <c r="F187" s="24" t="s">
        <v>103</v>
      </c>
      <c r="G187" s="24" t="s">
        <v>436</v>
      </c>
      <c r="H187" s="24" t="s">
        <v>59</v>
      </c>
      <c r="I187" s="24" t="s">
        <v>105</v>
      </c>
      <c r="J187" s="24" t="s">
        <v>106</v>
      </c>
      <c r="K187" s="24" t="s">
        <v>437</v>
      </c>
      <c r="L187" s="26">
        <v>9</v>
      </c>
      <c r="M187" s="27">
        <v>2427</v>
      </c>
      <c r="N187" s="28" t="s">
        <v>569</v>
      </c>
      <c r="O187" s="29" t="s">
        <v>570</v>
      </c>
      <c r="P187" s="29" t="s">
        <v>440</v>
      </c>
      <c r="Q187" s="30">
        <v>600</v>
      </c>
      <c r="R187" s="6" t="s">
        <v>41</v>
      </c>
      <c r="S187" s="8">
        <v>600</v>
      </c>
      <c r="T187" s="23">
        <v>0</v>
      </c>
      <c r="U187" s="23">
        <v>0</v>
      </c>
      <c r="V187" s="23">
        <v>0</v>
      </c>
      <c r="W187" s="5">
        <f t="shared" si="4"/>
        <v>600</v>
      </c>
      <c r="X187" s="5">
        <f t="shared" si="5"/>
        <v>0</v>
      </c>
      <c r="Y187" s="13">
        <v>777968000</v>
      </c>
      <c r="Z187" s="20">
        <v>728</v>
      </c>
      <c r="AA187" s="20">
        <v>749</v>
      </c>
      <c r="AB187" s="20">
        <v>771</v>
      </c>
      <c r="AC187" s="51"/>
    </row>
    <row r="188" spans="1:29" s="4" customFormat="1" ht="13.5" hidden="1" customHeight="1" x14ac:dyDescent="0.25">
      <c r="A188" s="25">
        <v>5</v>
      </c>
      <c r="B188" s="24" t="s">
        <v>537</v>
      </c>
      <c r="C188" s="24" t="s">
        <v>120</v>
      </c>
      <c r="D188" s="25">
        <v>17</v>
      </c>
      <c r="E188" s="25" t="s">
        <v>121</v>
      </c>
      <c r="F188" s="24" t="s">
        <v>122</v>
      </c>
      <c r="G188" s="24" t="s">
        <v>123</v>
      </c>
      <c r="H188" s="24" t="s">
        <v>59</v>
      </c>
      <c r="I188" s="24" t="s">
        <v>124</v>
      </c>
      <c r="J188" s="24" t="s">
        <v>106</v>
      </c>
      <c r="K188" s="24" t="s">
        <v>125</v>
      </c>
      <c r="L188" s="26">
        <v>10</v>
      </c>
      <c r="M188" s="27">
        <v>2429</v>
      </c>
      <c r="N188" s="28" t="s">
        <v>571</v>
      </c>
      <c r="O188" s="29" t="s">
        <v>572</v>
      </c>
      <c r="P188" s="29" t="s">
        <v>128</v>
      </c>
      <c r="Q188" s="30">
        <v>1000</v>
      </c>
      <c r="R188" s="6" t="s">
        <v>41</v>
      </c>
      <c r="S188" s="8">
        <v>250</v>
      </c>
      <c r="T188" s="23">
        <v>0</v>
      </c>
      <c r="U188" s="23">
        <v>0</v>
      </c>
      <c r="V188" s="23">
        <v>0</v>
      </c>
      <c r="W188" s="5">
        <f t="shared" si="4"/>
        <v>250</v>
      </c>
      <c r="X188" s="5">
        <f t="shared" si="5"/>
        <v>750</v>
      </c>
      <c r="Y188" s="13">
        <v>1037290000</v>
      </c>
      <c r="Z188" s="20">
        <v>970</v>
      </c>
      <c r="AA188" s="20">
        <v>998</v>
      </c>
      <c r="AB188" s="20">
        <v>1028</v>
      </c>
      <c r="AC188" s="51"/>
    </row>
    <row r="189" spans="1:29" s="4" customFormat="1" ht="13.5" hidden="1" customHeight="1" x14ac:dyDescent="0.25">
      <c r="A189" s="25">
        <v>5</v>
      </c>
      <c r="B189" s="24" t="s">
        <v>537</v>
      </c>
      <c r="C189" s="24" t="s">
        <v>120</v>
      </c>
      <c r="D189" s="25">
        <v>18</v>
      </c>
      <c r="E189" s="25" t="s">
        <v>129</v>
      </c>
      <c r="F189" s="24" t="s">
        <v>122</v>
      </c>
      <c r="G189" s="24" t="s">
        <v>130</v>
      </c>
      <c r="H189" s="24" t="s">
        <v>59</v>
      </c>
      <c r="I189" s="24" t="s">
        <v>124</v>
      </c>
      <c r="J189" s="24" t="s">
        <v>106</v>
      </c>
      <c r="K189" s="24" t="s">
        <v>125</v>
      </c>
      <c r="L189" s="26">
        <v>10</v>
      </c>
      <c r="M189" s="27">
        <v>2429</v>
      </c>
      <c r="N189" s="28" t="s">
        <v>571</v>
      </c>
      <c r="O189" s="29" t="s">
        <v>573</v>
      </c>
      <c r="P189" s="29" t="s">
        <v>132</v>
      </c>
      <c r="Q189" s="30">
        <v>2000</v>
      </c>
      <c r="R189" s="6" t="s">
        <v>41</v>
      </c>
      <c r="S189" s="8">
        <v>500</v>
      </c>
      <c r="T189" s="23">
        <v>0</v>
      </c>
      <c r="U189" s="23">
        <v>0</v>
      </c>
      <c r="V189" s="23">
        <v>0</v>
      </c>
      <c r="W189" s="5">
        <f t="shared" si="4"/>
        <v>500</v>
      </c>
      <c r="X189" s="5">
        <f t="shared" si="5"/>
        <v>1500</v>
      </c>
      <c r="Y189" s="13">
        <v>388984000</v>
      </c>
      <c r="Z189" s="20">
        <v>364</v>
      </c>
      <c r="AA189" s="20">
        <v>374</v>
      </c>
      <c r="AB189" s="20">
        <v>385</v>
      </c>
      <c r="AC189" s="51"/>
    </row>
    <row r="190" spans="1:29" s="4" customFormat="1" ht="13.5" hidden="1" customHeight="1" x14ac:dyDescent="0.25">
      <c r="A190" s="25">
        <v>5</v>
      </c>
      <c r="B190" s="24" t="s">
        <v>537</v>
      </c>
      <c r="C190" s="24" t="s">
        <v>120</v>
      </c>
      <c r="D190" s="25">
        <v>19</v>
      </c>
      <c r="E190" s="25" t="s">
        <v>133</v>
      </c>
      <c r="F190" s="24" t="s">
        <v>122</v>
      </c>
      <c r="G190" s="24" t="s">
        <v>134</v>
      </c>
      <c r="H190" s="24" t="s">
        <v>59</v>
      </c>
      <c r="I190" s="24" t="s">
        <v>124</v>
      </c>
      <c r="J190" s="24" t="s">
        <v>106</v>
      </c>
      <c r="K190" s="24" t="s">
        <v>125</v>
      </c>
      <c r="L190" s="26">
        <v>10</v>
      </c>
      <c r="M190" s="27">
        <v>2429</v>
      </c>
      <c r="N190" s="28" t="s">
        <v>571</v>
      </c>
      <c r="O190" s="29" t="s">
        <v>574</v>
      </c>
      <c r="P190" s="29" t="s">
        <v>136</v>
      </c>
      <c r="Q190" s="30">
        <v>1500</v>
      </c>
      <c r="R190" s="6" t="s">
        <v>41</v>
      </c>
      <c r="S190" s="8">
        <v>375</v>
      </c>
      <c r="T190" s="23">
        <v>0</v>
      </c>
      <c r="U190" s="23">
        <v>0</v>
      </c>
      <c r="V190" s="23">
        <v>0</v>
      </c>
      <c r="W190" s="5">
        <f t="shared" si="4"/>
        <v>375</v>
      </c>
      <c r="X190" s="5">
        <f t="shared" si="5"/>
        <v>1125</v>
      </c>
      <c r="Y190" s="13">
        <v>2074580000</v>
      </c>
      <c r="Z190" s="20">
        <v>1940</v>
      </c>
      <c r="AA190" s="20">
        <v>1997</v>
      </c>
      <c r="AB190" s="20">
        <v>2055</v>
      </c>
      <c r="AC190" s="51"/>
    </row>
    <row r="191" spans="1:29" s="4" customFormat="1" ht="13.5" hidden="1" customHeight="1" x14ac:dyDescent="0.25">
      <c r="A191" s="25">
        <v>5</v>
      </c>
      <c r="B191" s="24" t="s">
        <v>537</v>
      </c>
      <c r="C191" s="24" t="s">
        <v>120</v>
      </c>
      <c r="D191" s="25">
        <v>20</v>
      </c>
      <c r="E191" s="25" t="s">
        <v>137</v>
      </c>
      <c r="F191" s="24" t="s">
        <v>122</v>
      </c>
      <c r="G191" s="24" t="s">
        <v>138</v>
      </c>
      <c r="H191" s="24" t="s">
        <v>59</v>
      </c>
      <c r="I191" s="24" t="s">
        <v>124</v>
      </c>
      <c r="J191" s="24" t="s">
        <v>106</v>
      </c>
      <c r="K191" s="24" t="s">
        <v>125</v>
      </c>
      <c r="L191" s="26">
        <v>10</v>
      </c>
      <c r="M191" s="27">
        <v>2429</v>
      </c>
      <c r="N191" s="28" t="s">
        <v>571</v>
      </c>
      <c r="O191" s="29" t="s">
        <v>575</v>
      </c>
      <c r="P191" s="29" t="s">
        <v>140</v>
      </c>
      <c r="Q191" s="30">
        <v>1600</v>
      </c>
      <c r="R191" s="6" t="s">
        <v>41</v>
      </c>
      <c r="S191" s="8">
        <v>400</v>
      </c>
      <c r="T191" s="23">
        <v>0</v>
      </c>
      <c r="U191" s="23">
        <v>0</v>
      </c>
      <c r="V191" s="23">
        <v>0</v>
      </c>
      <c r="W191" s="5">
        <f t="shared" si="4"/>
        <v>400</v>
      </c>
      <c r="X191" s="5">
        <f t="shared" si="5"/>
        <v>1200</v>
      </c>
      <c r="Y191" s="13">
        <v>388984000</v>
      </c>
      <c r="Z191" s="20">
        <v>364</v>
      </c>
      <c r="AA191" s="20">
        <v>374</v>
      </c>
      <c r="AB191" s="20">
        <v>385</v>
      </c>
      <c r="AC191" s="51"/>
    </row>
    <row r="192" spans="1:29" s="4" customFormat="1" ht="13.5" hidden="1" customHeight="1" x14ac:dyDescent="0.25">
      <c r="A192" s="25">
        <v>5</v>
      </c>
      <c r="B192" s="24" t="s">
        <v>537</v>
      </c>
      <c r="C192" s="24" t="s">
        <v>120</v>
      </c>
      <c r="D192" s="25">
        <v>23</v>
      </c>
      <c r="E192" s="25" t="s">
        <v>145</v>
      </c>
      <c r="F192" s="24" t="s">
        <v>122</v>
      </c>
      <c r="G192" s="24" t="s">
        <v>146</v>
      </c>
      <c r="H192" s="24" t="s">
        <v>35</v>
      </c>
      <c r="I192" s="24"/>
      <c r="J192" s="24" t="s">
        <v>106</v>
      </c>
      <c r="K192" s="24" t="s">
        <v>125</v>
      </c>
      <c r="L192" s="26">
        <v>10</v>
      </c>
      <c r="M192" s="27">
        <v>2429</v>
      </c>
      <c r="N192" s="28" t="s">
        <v>571</v>
      </c>
      <c r="O192" s="29" t="s">
        <v>576</v>
      </c>
      <c r="P192" s="29" t="s">
        <v>148</v>
      </c>
      <c r="Q192" s="30">
        <v>1200</v>
      </c>
      <c r="R192" s="6" t="s">
        <v>41</v>
      </c>
      <c r="S192" s="8">
        <v>300</v>
      </c>
      <c r="T192" s="23">
        <v>0</v>
      </c>
      <c r="U192" s="23">
        <v>0</v>
      </c>
      <c r="V192" s="23">
        <v>0</v>
      </c>
      <c r="W192" s="5">
        <f t="shared" si="4"/>
        <v>300</v>
      </c>
      <c r="X192" s="5">
        <f t="shared" si="5"/>
        <v>900</v>
      </c>
      <c r="Y192" s="13">
        <v>1860639000</v>
      </c>
      <c r="Z192" s="20">
        <v>1740</v>
      </c>
      <c r="AA192" s="20">
        <v>1791</v>
      </c>
      <c r="AB192" s="20">
        <v>1843</v>
      </c>
      <c r="AC192" s="51"/>
    </row>
    <row r="193" spans="1:29" s="4" customFormat="1" ht="13.5" hidden="1" customHeight="1" x14ac:dyDescent="0.25">
      <c r="A193" s="25">
        <v>5</v>
      </c>
      <c r="B193" s="24" t="s">
        <v>537</v>
      </c>
      <c r="C193" s="24" t="s">
        <v>149</v>
      </c>
      <c r="D193" s="25">
        <v>100</v>
      </c>
      <c r="E193" s="25" t="s">
        <v>150</v>
      </c>
      <c r="F193" s="24" t="s">
        <v>151</v>
      </c>
      <c r="G193" s="24" t="s">
        <v>152</v>
      </c>
      <c r="H193" s="24" t="s">
        <v>59</v>
      </c>
      <c r="I193" s="24"/>
      <c r="J193" s="24" t="s">
        <v>153</v>
      </c>
      <c r="K193" s="24" t="s">
        <v>154</v>
      </c>
      <c r="L193" s="26">
        <v>11</v>
      </c>
      <c r="M193" s="27">
        <v>2434</v>
      </c>
      <c r="N193" s="28" t="s">
        <v>577</v>
      </c>
      <c r="O193" s="29" t="s">
        <v>578</v>
      </c>
      <c r="P193" s="29" t="s">
        <v>157</v>
      </c>
      <c r="Q193" s="30">
        <v>4</v>
      </c>
      <c r="R193" s="6" t="s">
        <v>41</v>
      </c>
      <c r="S193" s="8">
        <v>4</v>
      </c>
      <c r="T193" s="23">
        <v>0</v>
      </c>
      <c r="U193" s="23">
        <v>0</v>
      </c>
      <c r="V193" s="23">
        <v>0</v>
      </c>
      <c r="W193" s="5">
        <f t="shared" si="4"/>
        <v>4</v>
      </c>
      <c r="X193" s="5">
        <f t="shared" si="5"/>
        <v>0</v>
      </c>
      <c r="Y193" s="13">
        <v>324153000</v>
      </c>
      <c r="Z193" s="20">
        <v>303</v>
      </c>
      <c r="AA193" s="20">
        <v>312</v>
      </c>
      <c r="AB193" s="20">
        <v>321</v>
      </c>
      <c r="AC193" s="51"/>
    </row>
    <row r="194" spans="1:29" s="4" customFormat="1" ht="13.5" hidden="1" customHeight="1" x14ac:dyDescent="0.25">
      <c r="A194" s="25">
        <v>5</v>
      </c>
      <c r="B194" s="24" t="s">
        <v>537</v>
      </c>
      <c r="C194" s="24" t="s">
        <v>149</v>
      </c>
      <c r="D194" s="25">
        <v>101</v>
      </c>
      <c r="E194" s="25" t="s">
        <v>158</v>
      </c>
      <c r="F194" s="24" t="s">
        <v>151</v>
      </c>
      <c r="G194" s="24" t="s">
        <v>152</v>
      </c>
      <c r="H194" s="24" t="s">
        <v>59</v>
      </c>
      <c r="I194" s="24"/>
      <c r="J194" s="24" t="s">
        <v>153</v>
      </c>
      <c r="K194" s="24" t="s">
        <v>154</v>
      </c>
      <c r="L194" s="26">
        <v>11</v>
      </c>
      <c r="M194" s="27">
        <v>2434</v>
      </c>
      <c r="N194" s="28" t="s">
        <v>577</v>
      </c>
      <c r="O194" s="29" t="s">
        <v>579</v>
      </c>
      <c r="P194" s="29" t="s">
        <v>160</v>
      </c>
      <c r="Q194" s="38">
        <v>1</v>
      </c>
      <c r="R194" s="6" t="s">
        <v>41</v>
      </c>
      <c r="S194" s="8">
        <v>1</v>
      </c>
      <c r="T194" s="23">
        <v>0</v>
      </c>
      <c r="U194" s="23">
        <v>0</v>
      </c>
      <c r="V194" s="23">
        <v>0</v>
      </c>
      <c r="W194" s="5">
        <f t="shared" si="4"/>
        <v>1</v>
      </c>
      <c r="X194" s="5">
        <f t="shared" si="5"/>
        <v>0</v>
      </c>
      <c r="Y194" s="13">
        <v>324153000</v>
      </c>
      <c r="Z194" s="20">
        <v>303</v>
      </c>
      <c r="AA194" s="20">
        <v>312</v>
      </c>
      <c r="AB194" s="20">
        <v>321</v>
      </c>
      <c r="AC194" s="51"/>
    </row>
    <row r="195" spans="1:29" s="4" customFormat="1" ht="13.5" hidden="1" customHeight="1" x14ac:dyDescent="0.25">
      <c r="A195" s="25">
        <v>5</v>
      </c>
      <c r="B195" s="24" t="s">
        <v>537</v>
      </c>
      <c r="C195" s="24" t="s">
        <v>161</v>
      </c>
      <c r="D195" s="25">
        <v>25</v>
      </c>
      <c r="E195" s="25" t="s">
        <v>162</v>
      </c>
      <c r="F195" s="24" t="s">
        <v>163</v>
      </c>
      <c r="G195" s="24" t="s">
        <v>164</v>
      </c>
      <c r="H195" s="24" t="s">
        <v>35</v>
      </c>
      <c r="I195" s="24"/>
      <c r="J195" s="24" t="s">
        <v>106</v>
      </c>
      <c r="K195" s="24" t="s">
        <v>165</v>
      </c>
      <c r="L195" s="26">
        <v>12</v>
      </c>
      <c r="M195" s="27">
        <v>2438</v>
      </c>
      <c r="N195" s="28" t="s">
        <v>580</v>
      </c>
      <c r="O195" s="29" t="s">
        <v>581</v>
      </c>
      <c r="P195" s="29" t="s">
        <v>55</v>
      </c>
      <c r="Q195" s="38">
        <v>1800</v>
      </c>
      <c r="R195" s="6" t="s">
        <v>41</v>
      </c>
      <c r="S195" s="8">
        <v>450</v>
      </c>
      <c r="T195" s="23">
        <v>0</v>
      </c>
      <c r="U195" s="23">
        <v>0</v>
      </c>
      <c r="V195" s="23">
        <v>0</v>
      </c>
      <c r="W195" s="5">
        <f t="shared" si="4"/>
        <v>450</v>
      </c>
      <c r="X195" s="5">
        <f t="shared" si="5"/>
        <v>1350</v>
      </c>
      <c r="Y195" s="13">
        <v>1240858000</v>
      </c>
      <c r="Z195" s="20">
        <v>1160</v>
      </c>
      <c r="AA195" s="20">
        <v>1194</v>
      </c>
      <c r="AB195" s="20">
        <v>1229</v>
      </c>
      <c r="AC195" s="51"/>
    </row>
    <row r="196" spans="1:29" s="4" customFormat="1" ht="13.5" hidden="1" customHeight="1" x14ac:dyDescent="0.25">
      <c r="A196" s="25">
        <v>5</v>
      </c>
      <c r="B196" s="24" t="s">
        <v>537</v>
      </c>
      <c r="C196" s="24" t="s">
        <v>161</v>
      </c>
      <c r="D196" s="25">
        <v>26</v>
      </c>
      <c r="E196" s="25" t="s">
        <v>168</v>
      </c>
      <c r="F196" s="24" t="s">
        <v>163</v>
      </c>
      <c r="G196" s="24" t="s">
        <v>169</v>
      </c>
      <c r="H196" s="24" t="s">
        <v>35</v>
      </c>
      <c r="I196" s="24"/>
      <c r="J196" s="24" t="s">
        <v>106</v>
      </c>
      <c r="K196" s="24" t="s">
        <v>165</v>
      </c>
      <c r="L196" s="26">
        <v>12</v>
      </c>
      <c r="M196" s="27">
        <v>2438</v>
      </c>
      <c r="N196" s="28" t="s">
        <v>580</v>
      </c>
      <c r="O196" s="29" t="s">
        <v>582</v>
      </c>
      <c r="P196" s="29" t="s">
        <v>171</v>
      </c>
      <c r="Q196" s="30">
        <v>2000</v>
      </c>
      <c r="R196" s="6" t="s">
        <v>41</v>
      </c>
      <c r="S196" s="8">
        <v>500</v>
      </c>
      <c r="T196" s="23">
        <v>0</v>
      </c>
      <c r="U196" s="23">
        <v>0</v>
      </c>
      <c r="V196" s="23">
        <v>0</v>
      </c>
      <c r="W196" s="5">
        <f t="shared" si="4"/>
        <v>500</v>
      </c>
      <c r="X196" s="5">
        <f t="shared" si="5"/>
        <v>1500</v>
      </c>
      <c r="Y196" s="13">
        <v>1679113000</v>
      </c>
      <c r="Z196" s="20">
        <v>1570</v>
      </c>
      <c r="AA196" s="20">
        <v>1616</v>
      </c>
      <c r="AB196" s="20">
        <v>1663</v>
      </c>
      <c r="AC196" s="51"/>
    </row>
    <row r="197" spans="1:29" s="4" customFormat="1" ht="13.5" hidden="1" customHeight="1" x14ac:dyDescent="0.25">
      <c r="A197" s="25">
        <v>5</v>
      </c>
      <c r="B197" s="24" t="s">
        <v>537</v>
      </c>
      <c r="C197" s="24" t="s">
        <v>161</v>
      </c>
      <c r="D197" s="25">
        <v>27</v>
      </c>
      <c r="E197" s="25" t="s">
        <v>172</v>
      </c>
      <c r="F197" s="24" t="s">
        <v>163</v>
      </c>
      <c r="G197" s="24" t="s">
        <v>173</v>
      </c>
      <c r="H197" s="24" t="s">
        <v>35</v>
      </c>
      <c r="I197" s="24"/>
      <c r="J197" s="24" t="s">
        <v>106</v>
      </c>
      <c r="K197" s="24" t="s">
        <v>165</v>
      </c>
      <c r="L197" s="26">
        <v>12</v>
      </c>
      <c r="M197" s="27">
        <v>2438</v>
      </c>
      <c r="N197" s="28" t="s">
        <v>580</v>
      </c>
      <c r="O197" s="29" t="s">
        <v>583</v>
      </c>
      <c r="P197" s="29" t="s">
        <v>40</v>
      </c>
      <c r="Q197" s="30">
        <v>2000</v>
      </c>
      <c r="R197" s="6" t="s">
        <v>41</v>
      </c>
      <c r="S197" s="8">
        <v>500</v>
      </c>
      <c r="T197" s="23">
        <v>0</v>
      </c>
      <c r="U197" s="23">
        <v>0</v>
      </c>
      <c r="V197" s="23">
        <v>0</v>
      </c>
      <c r="W197" s="5">
        <f t="shared" si="4"/>
        <v>500</v>
      </c>
      <c r="X197" s="5">
        <f t="shared" si="5"/>
        <v>1500</v>
      </c>
      <c r="Y197" s="13">
        <v>1666147000</v>
      </c>
      <c r="Z197" s="20">
        <v>1558</v>
      </c>
      <c r="AA197" s="20">
        <v>1604</v>
      </c>
      <c r="AB197" s="20">
        <v>1651</v>
      </c>
      <c r="AC197" s="51"/>
    </row>
    <row r="198" spans="1:29" s="4" customFormat="1" ht="13.5" hidden="1" customHeight="1" x14ac:dyDescent="0.25">
      <c r="A198" s="25">
        <v>5</v>
      </c>
      <c r="B198" s="24" t="s">
        <v>537</v>
      </c>
      <c r="C198" s="24" t="s">
        <v>175</v>
      </c>
      <c r="D198" s="25">
        <v>30</v>
      </c>
      <c r="E198" s="25" t="s">
        <v>176</v>
      </c>
      <c r="F198" s="24" t="s">
        <v>163</v>
      </c>
      <c r="G198" s="24" t="s">
        <v>177</v>
      </c>
      <c r="H198" s="24" t="s">
        <v>35</v>
      </c>
      <c r="I198" s="24"/>
      <c r="J198" s="24" t="s">
        <v>106</v>
      </c>
      <c r="K198" s="24" t="s">
        <v>178</v>
      </c>
      <c r="L198" s="26">
        <v>13</v>
      </c>
      <c r="M198" s="27">
        <v>2843</v>
      </c>
      <c r="N198" s="28" t="s">
        <v>584</v>
      </c>
      <c r="O198" s="29" t="s">
        <v>585</v>
      </c>
      <c r="P198" s="29" t="s">
        <v>47</v>
      </c>
      <c r="Q198" s="30">
        <v>8</v>
      </c>
      <c r="R198" s="6" t="s">
        <v>41</v>
      </c>
      <c r="S198" s="8">
        <v>2</v>
      </c>
      <c r="T198" s="23">
        <v>0</v>
      </c>
      <c r="U198" s="23">
        <v>0</v>
      </c>
      <c r="V198" s="23">
        <v>0</v>
      </c>
      <c r="W198" s="5">
        <f t="shared" si="4"/>
        <v>2</v>
      </c>
      <c r="X198" s="5">
        <f t="shared" si="5"/>
        <v>6</v>
      </c>
      <c r="Y198" s="13">
        <v>275746000</v>
      </c>
      <c r="Z198" s="20">
        <v>258</v>
      </c>
      <c r="AA198" s="20">
        <v>265</v>
      </c>
      <c r="AB198" s="20">
        <v>273</v>
      </c>
      <c r="AC198" s="51"/>
    </row>
    <row r="199" spans="1:29" s="4" customFormat="1" ht="13.5" hidden="1" customHeight="1" x14ac:dyDescent="0.25">
      <c r="A199" s="25">
        <v>5</v>
      </c>
      <c r="B199" s="24" t="s">
        <v>537</v>
      </c>
      <c r="C199" s="24" t="s">
        <v>175</v>
      </c>
      <c r="D199" s="25">
        <v>31</v>
      </c>
      <c r="E199" s="25" t="s">
        <v>181</v>
      </c>
      <c r="F199" s="24" t="s">
        <v>163</v>
      </c>
      <c r="G199" s="24" t="s">
        <v>177</v>
      </c>
      <c r="H199" s="24" t="s">
        <v>35</v>
      </c>
      <c r="I199" s="24"/>
      <c r="J199" s="24" t="s">
        <v>106</v>
      </c>
      <c r="K199" s="24" t="s">
        <v>178</v>
      </c>
      <c r="L199" s="26">
        <v>13</v>
      </c>
      <c r="M199" s="27">
        <v>2843</v>
      </c>
      <c r="N199" s="28" t="s">
        <v>584</v>
      </c>
      <c r="O199" s="29" t="s">
        <v>586</v>
      </c>
      <c r="P199" s="29" t="s">
        <v>183</v>
      </c>
      <c r="Q199" s="30">
        <v>8</v>
      </c>
      <c r="R199" s="6" t="s">
        <v>41</v>
      </c>
      <c r="S199" s="8">
        <v>2</v>
      </c>
      <c r="T199" s="23">
        <v>0</v>
      </c>
      <c r="U199" s="23">
        <v>0</v>
      </c>
      <c r="V199" s="23">
        <v>0</v>
      </c>
      <c r="W199" s="5">
        <f t="shared" si="4"/>
        <v>2</v>
      </c>
      <c r="X199" s="5">
        <f t="shared" si="5"/>
        <v>6</v>
      </c>
      <c r="Y199" s="13">
        <v>275746000</v>
      </c>
      <c r="Z199" s="20">
        <v>258</v>
      </c>
      <c r="AA199" s="20">
        <v>265</v>
      </c>
      <c r="AB199" s="20">
        <v>273</v>
      </c>
      <c r="AC199" s="51"/>
    </row>
    <row r="200" spans="1:29" s="4" customFormat="1" ht="13.5" hidden="1" customHeight="1" x14ac:dyDescent="0.25">
      <c r="A200" s="25">
        <v>5</v>
      </c>
      <c r="B200" s="24" t="s">
        <v>537</v>
      </c>
      <c r="C200" s="24" t="s">
        <v>175</v>
      </c>
      <c r="D200" s="25">
        <v>32</v>
      </c>
      <c r="E200" s="25" t="s">
        <v>184</v>
      </c>
      <c r="F200" s="24" t="s">
        <v>163</v>
      </c>
      <c r="G200" s="24" t="s">
        <v>177</v>
      </c>
      <c r="H200" s="24" t="s">
        <v>35</v>
      </c>
      <c r="I200" s="24"/>
      <c r="J200" s="24" t="s">
        <v>106</v>
      </c>
      <c r="K200" s="24" t="s">
        <v>178</v>
      </c>
      <c r="L200" s="26">
        <v>13</v>
      </c>
      <c r="M200" s="27">
        <v>2843</v>
      </c>
      <c r="N200" s="28" t="s">
        <v>584</v>
      </c>
      <c r="O200" s="29" t="s">
        <v>587</v>
      </c>
      <c r="P200" s="29" t="s">
        <v>40</v>
      </c>
      <c r="Q200" s="30">
        <v>8</v>
      </c>
      <c r="R200" s="6" t="s">
        <v>41</v>
      </c>
      <c r="S200" s="8">
        <v>2</v>
      </c>
      <c r="T200" s="23">
        <v>0</v>
      </c>
      <c r="U200" s="23">
        <v>0</v>
      </c>
      <c r="V200" s="23">
        <v>0</v>
      </c>
      <c r="W200" s="5">
        <f t="shared" si="4"/>
        <v>2</v>
      </c>
      <c r="X200" s="5">
        <f t="shared" si="5"/>
        <v>6</v>
      </c>
      <c r="Y200" s="13">
        <v>275746000</v>
      </c>
      <c r="Z200" s="20">
        <v>258</v>
      </c>
      <c r="AA200" s="20">
        <v>265</v>
      </c>
      <c r="AB200" s="20">
        <v>273</v>
      </c>
      <c r="AC200" s="51"/>
    </row>
    <row r="201" spans="1:29" s="4" customFormat="1" ht="13.5" hidden="1" customHeight="1" x14ac:dyDescent="0.25">
      <c r="A201" s="25">
        <v>5</v>
      </c>
      <c r="B201" s="24" t="s">
        <v>537</v>
      </c>
      <c r="C201" s="24" t="s">
        <v>186</v>
      </c>
      <c r="D201" s="25">
        <v>33</v>
      </c>
      <c r="E201" s="25" t="s">
        <v>187</v>
      </c>
      <c r="F201" s="24" t="s">
        <v>188</v>
      </c>
      <c r="G201" s="24" t="s">
        <v>189</v>
      </c>
      <c r="H201" s="24" t="s">
        <v>59</v>
      </c>
      <c r="I201" s="24"/>
      <c r="J201" s="24" t="s">
        <v>106</v>
      </c>
      <c r="K201" s="24" t="s">
        <v>190</v>
      </c>
      <c r="L201" s="26">
        <v>14</v>
      </c>
      <c r="M201" s="27">
        <v>2493</v>
      </c>
      <c r="N201" s="28" t="s">
        <v>588</v>
      </c>
      <c r="O201" s="29" t="s">
        <v>589</v>
      </c>
      <c r="P201" s="29" t="s">
        <v>193</v>
      </c>
      <c r="Q201" s="30">
        <v>50</v>
      </c>
      <c r="R201" s="6" t="s">
        <v>41</v>
      </c>
      <c r="S201" s="8">
        <v>12</v>
      </c>
      <c r="T201" s="23">
        <v>0</v>
      </c>
      <c r="U201" s="23">
        <v>0</v>
      </c>
      <c r="V201" s="23">
        <v>0</v>
      </c>
      <c r="W201" s="5">
        <f t="shared" ref="W201:W264" si="6">IF(R201="Constante",SUM(S201:V201)/4,IF(R201="Suma",SUM(S201:V201),0))</f>
        <v>12</v>
      </c>
      <c r="X201" s="5">
        <f t="shared" ref="X201:X264" si="7">Q201-W201</f>
        <v>38</v>
      </c>
      <c r="Y201" s="13">
        <v>432204000</v>
      </c>
      <c r="Z201" s="20">
        <v>404</v>
      </c>
      <c r="AA201" s="20">
        <v>416</v>
      </c>
      <c r="AB201" s="20">
        <v>428</v>
      </c>
      <c r="AC201" s="51"/>
    </row>
    <row r="202" spans="1:29" s="4" customFormat="1" ht="13.5" hidden="1" customHeight="1" x14ac:dyDescent="0.25">
      <c r="A202" s="25">
        <v>5</v>
      </c>
      <c r="B202" s="24" t="s">
        <v>537</v>
      </c>
      <c r="C202" s="24" t="s">
        <v>186</v>
      </c>
      <c r="D202" s="25">
        <v>38</v>
      </c>
      <c r="E202" s="25" t="s">
        <v>194</v>
      </c>
      <c r="F202" s="24" t="s">
        <v>188</v>
      </c>
      <c r="G202" s="24" t="s">
        <v>195</v>
      </c>
      <c r="H202" s="24" t="s">
        <v>35</v>
      </c>
      <c r="I202" s="24"/>
      <c r="J202" s="24" t="s">
        <v>106</v>
      </c>
      <c r="K202" s="24" t="s">
        <v>190</v>
      </c>
      <c r="L202" s="26">
        <v>14</v>
      </c>
      <c r="M202" s="27">
        <v>2493</v>
      </c>
      <c r="N202" s="28" t="s">
        <v>588</v>
      </c>
      <c r="O202" s="29" t="s">
        <v>590</v>
      </c>
      <c r="P202" s="29" t="s">
        <v>197</v>
      </c>
      <c r="Q202" s="30">
        <v>80</v>
      </c>
      <c r="R202" s="6" t="s">
        <v>41</v>
      </c>
      <c r="S202" s="8">
        <v>20</v>
      </c>
      <c r="T202" s="23">
        <v>0</v>
      </c>
      <c r="U202" s="23">
        <v>0</v>
      </c>
      <c r="V202" s="23">
        <v>0</v>
      </c>
      <c r="W202" s="5">
        <f t="shared" si="6"/>
        <v>20</v>
      </c>
      <c r="X202" s="5">
        <f t="shared" si="7"/>
        <v>60</v>
      </c>
      <c r="Y202" s="13">
        <v>1296613000</v>
      </c>
      <c r="Z202" s="20">
        <v>1213</v>
      </c>
      <c r="AA202" s="20">
        <v>1248</v>
      </c>
      <c r="AB202" s="20">
        <v>1284</v>
      </c>
      <c r="AC202" s="51"/>
    </row>
    <row r="203" spans="1:29" s="4" customFormat="1" ht="13.5" hidden="1" customHeight="1" x14ac:dyDescent="0.25">
      <c r="A203" s="25">
        <v>5</v>
      </c>
      <c r="B203" s="24" t="s">
        <v>537</v>
      </c>
      <c r="C203" s="24" t="s">
        <v>186</v>
      </c>
      <c r="D203" s="25">
        <v>39</v>
      </c>
      <c r="E203" s="25" t="s">
        <v>198</v>
      </c>
      <c r="F203" s="24" t="s">
        <v>188</v>
      </c>
      <c r="G203" s="24" t="s">
        <v>195</v>
      </c>
      <c r="H203" s="24" t="s">
        <v>35</v>
      </c>
      <c r="I203" s="24"/>
      <c r="J203" s="24" t="s">
        <v>106</v>
      </c>
      <c r="K203" s="24" t="s">
        <v>190</v>
      </c>
      <c r="L203" s="26">
        <v>14</v>
      </c>
      <c r="M203" s="27">
        <v>2493</v>
      </c>
      <c r="N203" s="28" t="s">
        <v>588</v>
      </c>
      <c r="O203" s="29" t="s">
        <v>591</v>
      </c>
      <c r="P203" s="29" t="s">
        <v>200</v>
      </c>
      <c r="Q203" s="30">
        <v>4000</v>
      </c>
      <c r="R203" s="6" t="s">
        <v>41</v>
      </c>
      <c r="S203" s="8">
        <v>1000</v>
      </c>
      <c r="T203" s="23">
        <v>0</v>
      </c>
      <c r="U203" s="23">
        <v>0</v>
      </c>
      <c r="V203" s="23">
        <v>0</v>
      </c>
      <c r="W203" s="5">
        <f t="shared" si="6"/>
        <v>1000</v>
      </c>
      <c r="X203" s="5">
        <f t="shared" si="7"/>
        <v>3000</v>
      </c>
      <c r="Y203" s="13">
        <v>1426274000</v>
      </c>
      <c r="Z203" s="20">
        <v>1334</v>
      </c>
      <c r="AA203" s="20">
        <v>1373</v>
      </c>
      <c r="AB203" s="20">
        <v>1413</v>
      </c>
      <c r="AC203" s="51"/>
    </row>
    <row r="204" spans="1:29" s="4" customFormat="1" ht="13.5" hidden="1" customHeight="1" x14ac:dyDescent="0.25">
      <c r="A204" s="25">
        <v>5</v>
      </c>
      <c r="B204" s="24" t="s">
        <v>537</v>
      </c>
      <c r="C204" s="24" t="s">
        <v>186</v>
      </c>
      <c r="D204" s="25">
        <v>40</v>
      </c>
      <c r="E204" s="25" t="s">
        <v>201</v>
      </c>
      <c r="F204" s="24" t="s">
        <v>188</v>
      </c>
      <c r="G204" s="24" t="s">
        <v>195</v>
      </c>
      <c r="H204" s="24" t="s">
        <v>35</v>
      </c>
      <c r="I204" s="24"/>
      <c r="J204" s="24" t="s">
        <v>106</v>
      </c>
      <c r="K204" s="24" t="s">
        <v>190</v>
      </c>
      <c r="L204" s="26">
        <v>14</v>
      </c>
      <c r="M204" s="27">
        <v>2493</v>
      </c>
      <c r="N204" s="28" t="s">
        <v>588</v>
      </c>
      <c r="O204" s="29" t="s">
        <v>592</v>
      </c>
      <c r="P204" s="29" t="s">
        <v>203</v>
      </c>
      <c r="Q204" s="30">
        <v>60</v>
      </c>
      <c r="R204" s="6" t="s">
        <v>41</v>
      </c>
      <c r="S204" s="8">
        <v>15</v>
      </c>
      <c r="T204" s="23">
        <v>0</v>
      </c>
      <c r="U204" s="23">
        <v>0</v>
      </c>
      <c r="V204" s="23">
        <v>0</v>
      </c>
      <c r="W204" s="5">
        <f t="shared" si="6"/>
        <v>15</v>
      </c>
      <c r="X204" s="5">
        <f t="shared" si="7"/>
        <v>45</v>
      </c>
      <c r="Y204" s="13">
        <v>455111000</v>
      </c>
      <c r="Z204" s="20">
        <v>426</v>
      </c>
      <c r="AA204" s="20">
        <v>438</v>
      </c>
      <c r="AB204" s="20">
        <v>451</v>
      </c>
      <c r="AC204" s="51"/>
    </row>
    <row r="205" spans="1:29" s="4" customFormat="1" ht="13.5" hidden="1" customHeight="1" x14ac:dyDescent="0.25">
      <c r="A205" s="25">
        <v>5</v>
      </c>
      <c r="B205" s="24" t="s">
        <v>537</v>
      </c>
      <c r="C205" s="24" t="s">
        <v>186</v>
      </c>
      <c r="D205" s="25">
        <v>42</v>
      </c>
      <c r="E205" s="25" t="s">
        <v>593</v>
      </c>
      <c r="F205" s="24" t="s">
        <v>188</v>
      </c>
      <c r="G205" s="24" t="s">
        <v>594</v>
      </c>
      <c r="H205" s="24" t="s">
        <v>59</v>
      </c>
      <c r="I205" s="24"/>
      <c r="J205" s="24" t="s">
        <v>106</v>
      </c>
      <c r="K205" s="24" t="s">
        <v>190</v>
      </c>
      <c r="L205" s="26">
        <v>14</v>
      </c>
      <c r="M205" s="27">
        <v>2493</v>
      </c>
      <c r="N205" s="28" t="s">
        <v>588</v>
      </c>
      <c r="O205" s="29" t="s">
        <v>595</v>
      </c>
      <c r="P205" s="29" t="s">
        <v>596</v>
      </c>
      <c r="Q205" s="30">
        <v>200</v>
      </c>
      <c r="R205" s="6" t="s">
        <v>41</v>
      </c>
      <c r="S205" s="8">
        <v>50</v>
      </c>
      <c r="T205" s="23">
        <v>0</v>
      </c>
      <c r="U205" s="23">
        <v>0</v>
      </c>
      <c r="V205" s="23">
        <v>0</v>
      </c>
      <c r="W205" s="5">
        <f t="shared" si="6"/>
        <v>50</v>
      </c>
      <c r="X205" s="5">
        <f t="shared" si="7"/>
        <v>150</v>
      </c>
      <c r="Y205" s="13">
        <v>432204000</v>
      </c>
      <c r="Z205" s="20">
        <v>404</v>
      </c>
      <c r="AA205" s="20">
        <v>416</v>
      </c>
      <c r="AB205" s="20">
        <v>428</v>
      </c>
      <c r="AC205" s="51"/>
    </row>
    <row r="206" spans="1:29" s="4" customFormat="1" ht="13.5" hidden="1" customHeight="1" x14ac:dyDescent="0.25">
      <c r="A206" s="25">
        <v>5</v>
      </c>
      <c r="B206" s="24" t="s">
        <v>537</v>
      </c>
      <c r="C206" s="24" t="s">
        <v>186</v>
      </c>
      <c r="D206" s="25">
        <v>34</v>
      </c>
      <c r="E206" s="25" t="s">
        <v>204</v>
      </c>
      <c r="F206" s="24" t="s">
        <v>188</v>
      </c>
      <c r="G206" s="24" t="s">
        <v>205</v>
      </c>
      <c r="H206" s="24" t="s">
        <v>35</v>
      </c>
      <c r="I206" s="24"/>
      <c r="J206" s="24" t="s">
        <v>106</v>
      </c>
      <c r="K206" s="24" t="s">
        <v>190</v>
      </c>
      <c r="L206" s="26">
        <v>15</v>
      </c>
      <c r="M206" s="27">
        <v>2514</v>
      </c>
      <c r="N206" s="28" t="s">
        <v>597</v>
      </c>
      <c r="O206" s="29" t="s">
        <v>598</v>
      </c>
      <c r="P206" s="29" t="s">
        <v>208</v>
      </c>
      <c r="Q206" s="30">
        <v>80</v>
      </c>
      <c r="R206" s="6" t="s">
        <v>41</v>
      </c>
      <c r="S206" s="8">
        <v>20</v>
      </c>
      <c r="T206" s="23">
        <v>0</v>
      </c>
      <c r="U206" s="23">
        <v>0</v>
      </c>
      <c r="V206" s="23">
        <v>0</v>
      </c>
      <c r="W206" s="5">
        <f t="shared" si="6"/>
        <v>20</v>
      </c>
      <c r="X206" s="5">
        <f t="shared" si="7"/>
        <v>60</v>
      </c>
      <c r="Y206" s="13">
        <v>711840000</v>
      </c>
      <c r="Z206" s="20">
        <v>666</v>
      </c>
      <c r="AA206" s="20">
        <v>685</v>
      </c>
      <c r="AB206" s="20">
        <v>705</v>
      </c>
      <c r="AC206" s="51"/>
    </row>
    <row r="207" spans="1:29" s="4" customFormat="1" ht="13.5" hidden="1" customHeight="1" x14ac:dyDescent="0.25">
      <c r="A207" s="25">
        <v>5</v>
      </c>
      <c r="B207" s="24" t="s">
        <v>537</v>
      </c>
      <c r="C207" s="24" t="s">
        <v>186</v>
      </c>
      <c r="D207" s="25">
        <v>35</v>
      </c>
      <c r="E207" s="25" t="s">
        <v>209</v>
      </c>
      <c r="F207" s="24" t="s">
        <v>188</v>
      </c>
      <c r="G207" s="24" t="s">
        <v>205</v>
      </c>
      <c r="H207" s="24" t="s">
        <v>35</v>
      </c>
      <c r="I207" s="24"/>
      <c r="J207" s="24" t="s">
        <v>106</v>
      </c>
      <c r="K207" s="24" t="s">
        <v>190</v>
      </c>
      <c r="L207" s="26">
        <v>15</v>
      </c>
      <c r="M207" s="27">
        <v>2514</v>
      </c>
      <c r="N207" s="28" t="s">
        <v>597</v>
      </c>
      <c r="O207" s="29" t="s">
        <v>599</v>
      </c>
      <c r="P207" s="29" t="s">
        <v>211</v>
      </c>
      <c r="Q207" s="30">
        <v>3500</v>
      </c>
      <c r="R207" s="6" t="s">
        <v>41</v>
      </c>
      <c r="S207" s="8">
        <v>875</v>
      </c>
      <c r="T207" s="23">
        <v>0</v>
      </c>
      <c r="U207" s="23">
        <v>0</v>
      </c>
      <c r="V207" s="23">
        <v>0</v>
      </c>
      <c r="W207" s="5">
        <f t="shared" si="6"/>
        <v>875</v>
      </c>
      <c r="X207" s="5">
        <f t="shared" si="7"/>
        <v>2625</v>
      </c>
      <c r="Y207" s="13">
        <v>1424977000</v>
      </c>
      <c r="Z207" s="20">
        <v>1333</v>
      </c>
      <c r="AA207" s="20">
        <v>1372</v>
      </c>
      <c r="AB207" s="20">
        <v>1412</v>
      </c>
      <c r="AC207" s="51"/>
    </row>
    <row r="208" spans="1:29" s="4" customFormat="1" ht="13.5" hidden="1" customHeight="1" x14ac:dyDescent="0.25">
      <c r="A208" s="25">
        <v>5</v>
      </c>
      <c r="B208" s="24" t="s">
        <v>537</v>
      </c>
      <c r="C208" s="24" t="s">
        <v>186</v>
      </c>
      <c r="D208" s="25">
        <v>36</v>
      </c>
      <c r="E208" s="25" t="s">
        <v>212</v>
      </c>
      <c r="F208" s="24" t="s">
        <v>188</v>
      </c>
      <c r="G208" s="24" t="s">
        <v>205</v>
      </c>
      <c r="H208" s="24" t="s">
        <v>35</v>
      </c>
      <c r="I208" s="24"/>
      <c r="J208" s="24" t="s">
        <v>106</v>
      </c>
      <c r="K208" s="24" t="s">
        <v>190</v>
      </c>
      <c r="L208" s="26">
        <v>15</v>
      </c>
      <c r="M208" s="27">
        <v>2514</v>
      </c>
      <c r="N208" s="28" t="s">
        <v>597</v>
      </c>
      <c r="O208" s="29" t="s">
        <v>600</v>
      </c>
      <c r="P208" s="29" t="s">
        <v>200</v>
      </c>
      <c r="Q208" s="30">
        <v>3500</v>
      </c>
      <c r="R208" s="6" t="s">
        <v>41</v>
      </c>
      <c r="S208" s="8">
        <v>875</v>
      </c>
      <c r="T208" s="23">
        <v>0</v>
      </c>
      <c r="U208" s="23">
        <v>0</v>
      </c>
      <c r="V208" s="23">
        <v>0</v>
      </c>
      <c r="W208" s="5">
        <f t="shared" si="6"/>
        <v>875</v>
      </c>
      <c r="X208" s="5">
        <f t="shared" si="7"/>
        <v>2625</v>
      </c>
      <c r="Y208" s="13">
        <v>1424977000</v>
      </c>
      <c r="Z208" s="20">
        <v>1333</v>
      </c>
      <c r="AA208" s="20">
        <v>1372</v>
      </c>
      <c r="AB208" s="20">
        <v>1412</v>
      </c>
      <c r="AC208" s="51"/>
    </row>
    <row r="209" spans="1:29" s="4" customFormat="1" ht="13.5" hidden="1" customHeight="1" x14ac:dyDescent="0.25">
      <c r="A209" s="25">
        <v>5</v>
      </c>
      <c r="B209" s="24" t="s">
        <v>537</v>
      </c>
      <c r="C209" s="24" t="s">
        <v>186</v>
      </c>
      <c r="D209" s="25">
        <v>37</v>
      </c>
      <c r="E209" s="25" t="s">
        <v>214</v>
      </c>
      <c r="F209" s="24" t="s">
        <v>188</v>
      </c>
      <c r="G209" s="24" t="s">
        <v>205</v>
      </c>
      <c r="H209" s="24" t="s">
        <v>35</v>
      </c>
      <c r="I209" s="24"/>
      <c r="J209" s="24" t="s">
        <v>106</v>
      </c>
      <c r="K209" s="24" t="s">
        <v>190</v>
      </c>
      <c r="L209" s="26">
        <v>15</v>
      </c>
      <c r="M209" s="27">
        <v>2514</v>
      </c>
      <c r="N209" s="28" t="s">
        <v>597</v>
      </c>
      <c r="O209" s="29" t="s">
        <v>601</v>
      </c>
      <c r="P209" s="29" t="s">
        <v>64</v>
      </c>
      <c r="Q209" s="30">
        <v>3500</v>
      </c>
      <c r="R209" s="6" t="s">
        <v>41</v>
      </c>
      <c r="S209" s="8">
        <v>875</v>
      </c>
      <c r="T209" s="23">
        <v>0</v>
      </c>
      <c r="U209" s="23">
        <v>0</v>
      </c>
      <c r="V209" s="23">
        <v>0</v>
      </c>
      <c r="W209" s="5">
        <f t="shared" si="6"/>
        <v>875</v>
      </c>
      <c r="X209" s="5">
        <f t="shared" si="7"/>
        <v>2625</v>
      </c>
      <c r="Y209" s="13">
        <v>1424977000</v>
      </c>
      <c r="Z209" s="20">
        <v>1333</v>
      </c>
      <c r="AA209" s="20">
        <v>1372</v>
      </c>
      <c r="AB209" s="20">
        <v>1412</v>
      </c>
      <c r="AC209" s="51"/>
    </row>
    <row r="210" spans="1:29" s="4" customFormat="1" ht="13.5" hidden="1" customHeight="1" x14ac:dyDescent="0.25">
      <c r="A210" s="25">
        <v>5</v>
      </c>
      <c r="B210" s="24" t="s">
        <v>537</v>
      </c>
      <c r="C210" s="24" t="s">
        <v>186</v>
      </c>
      <c r="D210" s="25">
        <v>41</v>
      </c>
      <c r="E210" s="25" t="s">
        <v>602</v>
      </c>
      <c r="F210" s="24" t="s">
        <v>188</v>
      </c>
      <c r="G210" s="24" t="s">
        <v>603</v>
      </c>
      <c r="H210" s="24" t="s">
        <v>59</v>
      </c>
      <c r="I210" s="24"/>
      <c r="J210" s="24" t="s">
        <v>106</v>
      </c>
      <c r="K210" s="24" t="s">
        <v>190</v>
      </c>
      <c r="L210" s="26">
        <v>15</v>
      </c>
      <c r="M210" s="27">
        <v>2514</v>
      </c>
      <c r="N210" s="28" t="s">
        <v>597</v>
      </c>
      <c r="O210" s="29" t="s">
        <v>604</v>
      </c>
      <c r="P210" s="29" t="s">
        <v>605</v>
      </c>
      <c r="Q210" s="30">
        <v>200</v>
      </c>
      <c r="R210" s="6" t="s">
        <v>41</v>
      </c>
      <c r="S210" s="8">
        <v>50</v>
      </c>
      <c r="T210" s="23">
        <v>0</v>
      </c>
      <c r="U210" s="23">
        <v>0</v>
      </c>
      <c r="V210" s="23">
        <v>0</v>
      </c>
      <c r="W210" s="5">
        <f t="shared" si="6"/>
        <v>50</v>
      </c>
      <c r="X210" s="5">
        <f t="shared" si="7"/>
        <v>150</v>
      </c>
      <c r="Y210" s="13">
        <v>432204000</v>
      </c>
      <c r="Z210" s="20">
        <v>404</v>
      </c>
      <c r="AA210" s="20">
        <v>416</v>
      </c>
      <c r="AB210" s="20">
        <v>428</v>
      </c>
      <c r="AC210" s="51"/>
    </row>
    <row r="211" spans="1:29" s="4" customFormat="1" ht="13.5" hidden="1" customHeight="1" x14ac:dyDescent="0.25">
      <c r="A211" s="25">
        <v>5</v>
      </c>
      <c r="B211" s="24" t="s">
        <v>537</v>
      </c>
      <c r="C211" s="24" t="s">
        <v>216</v>
      </c>
      <c r="D211" s="25">
        <v>43</v>
      </c>
      <c r="E211" s="25" t="s">
        <v>217</v>
      </c>
      <c r="F211" s="24" t="s">
        <v>163</v>
      </c>
      <c r="G211" s="24" t="s">
        <v>218</v>
      </c>
      <c r="H211" s="24" t="s">
        <v>35</v>
      </c>
      <c r="I211" s="24"/>
      <c r="J211" s="24" t="s">
        <v>106</v>
      </c>
      <c r="K211" s="24" t="s">
        <v>219</v>
      </c>
      <c r="L211" s="26">
        <v>16</v>
      </c>
      <c r="M211" s="27">
        <v>2531</v>
      </c>
      <c r="N211" s="28" t="s">
        <v>606</v>
      </c>
      <c r="O211" s="29" t="s">
        <v>607</v>
      </c>
      <c r="P211" s="29" t="s">
        <v>84</v>
      </c>
      <c r="Q211" s="30">
        <v>2000</v>
      </c>
      <c r="R211" s="6" t="s">
        <v>41</v>
      </c>
      <c r="S211" s="8">
        <v>500</v>
      </c>
      <c r="T211" s="23">
        <v>0</v>
      </c>
      <c r="U211" s="23">
        <v>0</v>
      </c>
      <c r="V211" s="23">
        <v>0</v>
      </c>
      <c r="W211" s="5">
        <f t="shared" si="6"/>
        <v>500</v>
      </c>
      <c r="X211" s="5">
        <f t="shared" si="7"/>
        <v>1500</v>
      </c>
      <c r="Y211" s="13">
        <v>64831000</v>
      </c>
      <c r="Z211" s="20">
        <v>61</v>
      </c>
      <c r="AA211" s="20">
        <v>62</v>
      </c>
      <c r="AB211" s="20">
        <v>64</v>
      </c>
      <c r="AC211" s="51"/>
    </row>
    <row r="212" spans="1:29" s="4" customFormat="1" ht="13.5" hidden="1" customHeight="1" x14ac:dyDescent="0.25">
      <c r="A212" s="25">
        <v>5</v>
      </c>
      <c r="B212" s="24" t="s">
        <v>537</v>
      </c>
      <c r="C212" s="24" t="s">
        <v>216</v>
      </c>
      <c r="D212" s="25">
        <v>44</v>
      </c>
      <c r="E212" s="25" t="s">
        <v>222</v>
      </c>
      <c r="F212" s="24" t="s">
        <v>163</v>
      </c>
      <c r="G212" s="24" t="s">
        <v>218</v>
      </c>
      <c r="H212" s="24" t="s">
        <v>35</v>
      </c>
      <c r="I212" s="24"/>
      <c r="J212" s="24" t="s">
        <v>106</v>
      </c>
      <c r="K212" s="24" t="s">
        <v>219</v>
      </c>
      <c r="L212" s="26">
        <v>16</v>
      </c>
      <c r="M212" s="27">
        <v>2531</v>
      </c>
      <c r="N212" s="28" t="s">
        <v>606</v>
      </c>
      <c r="O212" s="29" t="s">
        <v>608</v>
      </c>
      <c r="P212" s="29" t="s">
        <v>224</v>
      </c>
      <c r="Q212" s="30">
        <v>20000</v>
      </c>
      <c r="R212" s="6" t="s">
        <v>41</v>
      </c>
      <c r="S212" s="8">
        <v>5000</v>
      </c>
      <c r="T212" s="23">
        <v>0</v>
      </c>
      <c r="U212" s="23">
        <v>0</v>
      </c>
      <c r="V212" s="23">
        <v>0</v>
      </c>
      <c r="W212" s="5">
        <f t="shared" si="6"/>
        <v>5000</v>
      </c>
      <c r="X212" s="5">
        <f t="shared" si="7"/>
        <v>15000</v>
      </c>
      <c r="Y212" s="13">
        <v>564027000</v>
      </c>
      <c r="Z212" s="20">
        <v>527</v>
      </c>
      <c r="AA212" s="20">
        <v>543</v>
      </c>
      <c r="AB212" s="20">
        <v>559</v>
      </c>
      <c r="AC212" s="51"/>
    </row>
    <row r="213" spans="1:29" s="4" customFormat="1" ht="13.5" hidden="1" customHeight="1" x14ac:dyDescent="0.25">
      <c r="A213" s="25">
        <v>5</v>
      </c>
      <c r="B213" s="24" t="s">
        <v>537</v>
      </c>
      <c r="C213" s="24" t="s">
        <v>216</v>
      </c>
      <c r="D213" s="25">
        <v>45</v>
      </c>
      <c r="E213" s="25" t="s">
        <v>225</v>
      </c>
      <c r="F213" s="24" t="s">
        <v>163</v>
      </c>
      <c r="G213" s="24" t="s">
        <v>218</v>
      </c>
      <c r="H213" s="24" t="s">
        <v>35</v>
      </c>
      <c r="I213" s="24"/>
      <c r="J213" s="24" t="s">
        <v>106</v>
      </c>
      <c r="K213" s="24" t="s">
        <v>219</v>
      </c>
      <c r="L213" s="26">
        <v>16</v>
      </c>
      <c r="M213" s="27">
        <v>2531</v>
      </c>
      <c r="N213" s="28" t="s">
        <v>606</v>
      </c>
      <c r="O213" s="29" t="s">
        <v>609</v>
      </c>
      <c r="P213" s="29" t="s">
        <v>227</v>
      </c>
      <c r="Q213" s="30">
        <v>20000</v>
      </c>
      <c r="R213" s="6" t="s">
        <v>41</v>
      </c>
      <c r="S213" s="8">
        <v>5000</v>
      </c>
      <c r="T213" s="23">
        <v>0</v>
      </c>
      <c r="U213" s="23">
        <v>0</v>
      </c>
      <c r="V213" s="23">
        <v>0</v>
      </c>
      <c r="W213" s="5">
        <f t="shared" si="6"/>
        <v>5000</v>
      </c>
      <c r="X213" s="5">
        <f t="shared" si="7"/>
        <v>15000</v>
      </c>
      <c r="Y213" s="13">
        <v>1231782000</v>
      </c>
      <c r="Z213" s="20">
        <v>1152</v>
      </c>
      <c r="AA213" s="20">
        <v>1186</v>
      </c>
      <c r="AB213" s="20">
        <v>1220</v>
      </c>
      <c r="AC213" s="51"/>
    </row>
    <row r="214" spans="1:29" s="4" customFormat="1" ht="13.5" hidden="1" customHeight="1" x14ac:dyDescent="0.25">
      <c r="A214" s="32">
        <v>5</v>
      </c>
      <c r="B214" s="31" t="s">
        <v>537</v>
      </c>
      <c r="C214" s="31" t="s">
        <v>228</v>
      </c>
      <c r="D214" s="32">
        <v>50</v>
      </c>
      <c r="E214" s="32" t="s">
        <v>229</v>
      </c>
      <c r="F214" s="31" t="s">
        <v>230</v>
      </c>
      <c r="G214" s="31" t="s">
        <v>231</v>
      </c>
      <c r="H214" s="31" t="s">
        <v>59</v>
      </c>
      <c r="I214" s="31" t="s">
        <v>232</v>
      </c>
      <c r="J214" s="31" t="s">
        <v>233</v>
      </c>
      <c r="K214" s="31" t="s">
        <v>234</v>
      </c>
      <c r="L214" s="33">
        <v>17</v>
      </c>
      <c r="M214" s="34">
        <v>2549</v>
      </c>
      <c r="N214" s="35" t="s">
        <v>610</v>
      </c>
      <c r="O214" s="36" t="s">
        <v>611</v>
      </c>
      <c r="P214" s="36" t="s">
        <v>64</v>
      </c>
      <c r="Q214" s="37">
        <v>40</v>
      </c>
      <c r="R214" s="7" t="s">
        <v>41</v>
      </c>
      <c r="S214" s="9">
        <v>10</v>
      </c>
      <c r="T214" s="23">
        <v>0</v>
      </c>
      <c r="U214" s="23">
        <v>0</v>
      </c>
      <c r="V214" s="23">
        <v>0</v>
      </c>
      <c r="W214" s="5">
        <f t="shared" si="6"/>
        <v>10</v>
      </c>
      <c r="X214" s="5">
        <f t="shared" si="7"/>
        <v>30</v>
      </c>
      <c r="Y214" s="14">
        <v>3889838000</v>
      </c>
      <c r="Z214" s="20">
        <v>3638</v>
      </c>
      <c r="AA214" s="20">
        <v>3744</v>
      </c>
      <c r="AB214" s="21">
        <v>3853</v>
      </c>
      <c r="AC214" s="52"/>
    </row>
    <row r="215" spans="1:29" s="4" customFormat="1" ht="13.5" hidden="1" customHeight="1" x14ac:dyDescent="0.25">
      <c r="A215" s="25">
        <v>5</v>
      </c>
      <c r="B215" s="24" t="s">
        <v>537</v>
      </c>
      <c r="C215" s="24" t="s">
        <v>228</v>
      </c>
      <c r="D215" s="25">
        <v>51</v>
      </c>
      <c r="E215" s="25" t="s">
        <v>237</v>
      </c>
      <c r="F215" s="24" t="s">
        <v>230</v>
      </c>
      <c r="G215" s="24" t="s">
        <v>238</v>
      </c>
      <c r="H215" s="24" t="s">
        <v>59</v>
      </c>
      <c r="I215" s="24" t="s">
        <v>232</v>
      </c>
      <c r="J215" s="24" t="s">
        <v>233</v>
      </c>
      <c r="K215" s="24" t="s">
        <v>234</v>
      </c>
      <c r="L215" s="26">
        <v>17</v>
      </c>
      <c r="M215" s="27">
        <v>2549</v>
      </c>
      <c r="N215" s="28" t="s">
        <v>610</v>
      </c>
      <c r="O215" s="29" t="s">
        <v>612</v>
      </c>
      <c r="P215" s="29" t="s">
        <v>240</v>
      </c>
      <c r="Q215" s="30">
        <v>500</v>
      </c>
      <c r="R215" s="6" t="s">
        <v>41</v>
      </c>
      <c r="S215" s="8">
        <v>125</v>
      </c>
      <c r="T215" s="23">
        <v>0</v>
      </c>
      <c r="U215" s="23">
        <v>0</v>
      </c>
      <c r="V215" s="23">
        <v>0</v>
      </c>
      <c r="W215" s="5">
        <f t="shared" si="6"/>
        <v>125</v>
      </c>
      <c r="X215" s="5">
        <f t="shared" si="7"/>
        <v>375</v>
      </c>
      <c r="Y215" s="13">
        <v>3889838000</v>
      </c>
      <c r="Z215" s="20">
        <v>3638</v>
      </c>
      <c r="AA215" s="20">
        <v>3744</v>
      </c>
      <c r="AB215" s="20">
        <v>3853</v>
      </c>
      <c r="AC215" s="51"/>
    </row>
    <row r="216" spans="1:29" s="4" customFormat="1" ht="13.5" hidden="1" customHeight="1" x14ac:dyDescent="0.25">
      <c r="A216" s="25">
        <v>5</v>
      </c>
      <c r="B216" s="24" t="s">
        <v>537</v>
      </c>
      <c r="C216" s="24" t="s">
        <v>228</v>
      </c>
      <c r="D216" s="25">
        <v>52</v>
      </c>
      <c r="E216" s="25" t="s">
        <v>241</v>
      </c>
      <c r="F216" s="24" t="s">
        <v>230</v>
      </c>
      <c r="G216" s="24" t="s">
        <v>238</v>
      </c>
      <c r="H216" s="24" t="s">
        <v>59</v>
      </c>
      <c r="I216" s="24" t="s">
        <v>232</v>
      </c>
      <c r="J216" s="24" t="s">
        <v>233</v>
      </c>
      <c r="K216" s="24" t="s">
        <v>234</v>
      </c>
      <c r="L216" s="26">
        <v>17</v>
      </c>
      <c r="M216" s="27">
        <v>2549</v>
      </c>
      <c r="N216" s="28" t="s">
        <v>610</v>
      </c>
      <c r="O216" s="29" t="s">
        <v>613</v>
      </c>
      <c r="P216" s="29" t="s">
        <v>243</v>
      </c>
      <c r="Q216" s="30">
        <v>120</v>
      </c>
      <c r="R216" s="6" t="s">
        <v>41</v>
      </c>
      <c r="S216" s="8">
        <v>30</v>
      </c>
      <c r="T216" s="23">
        <v>0</v>
      </c>
      <c r="U216" s="23">
        <v>0</v>
      </c>
      <c r="V216" s="23">
        <v>0</v>
      </c>
      <c r="W216" s="5">
        <f t="shared" si="6"/>
        <v>30</v>
      </c>
      <c r="X216" s="5">
        <f t="shared" si="7"/>
        <v>90</v>
      </c>
      <c r="Y216" s="13">
        <v>3889838000</v>
      </c>
      <c r="Z216" s="20">
        <v>3638</v>
      </c>
      <c r="AA216" s="20">
        <v>3744</v>
      </c>
      <c r="AB216" s="20">
        <v>3853</v>
      </c>
      <c r="AC216" s="51"/>
    </row>
    <row r="217" spans="1:29" s="4" customFormat="1" ht="13.5" hidden="1" customHeight="1" x14ac:dyDescent="0.25">
      <c r="A217" s="25">
        <v>5</v>
      </c>
      <c r="B217" s="24" t="s">
        <v>537</v>
      </c>
      <c r="C217" s="24" t="s">
        <v>244</v>
      </c>
      <c r="D217" s="25">
        <v>54</v>
      </c>
      <c r="E217" s="25" t="s">
        <v>245</v>
      </c>
      <c r="F217" s="24" t="s">
        <v>246</v>
      </c>
      <c r="G217" s="24" t="s">
        <v>247</v>
      </c>
      <c r="H217" s="24" t="s">
        <v>35</v>
      </c>
      <c r="I217" s="24"/>
      <c r="J217" s="24" t="s">
        <v>233</v>
      </c>
      <c r="K217" s="24" t="s">
        <v>248</v>
      </c>
      <c r="L217" s="26">
        <v>18</v>
      </c>
      <c r="M217" s="27">
        <v>2562</v>
      </c>
      <c r="N217" s="28" t="s">
        <v>614</v>
      </c>
      <c r="O217" s="29" t="s">
        <v>250</v>
      </c>
      <c r="P217" s="29" t="s">
        <v>40</v>
      </c>
      <c r="Q217" s="30">
        <v>8</v>
      </c>
      <c r="R217" s="6" t="s">
        <v>41</v>
      </c>
      <c r="S217" s="8">
        <v>2</v>
      </c>
      <c r="T217" s="23">
        <v>0</v>
      </c>
      <c r="U217" s="23">
        <v>0</v>
      </c>
      <c r="V217" s="23">
        <v>0</v>
      </c>
      <c r="W217" s="5">
        <f t="shared" si="6"/>
        <v>2</v>
      </c>
      <c r="X217" s="5">
        <f t="shared" si="7"/>
        <v>6</v>
      </c>
      <c r="Y217" s="13">
        <v>1860639000</v>
      </c>
      <c r="Z217" s="20">
        <v>1740</v>
      </c>
      <c r="AA217" s="20">
        <v>1791</v>
      </c>
      <c r="AB217" s="20">
        <v>1843</v>
      </c>
      <c r="AC217" s="51"/>
    </row>
    <row r="218" spans="1:29" s="4" customFormat="1" ht="13.5" hidden="1" customHeight="1" x14ac:dyDescent="0.25">
      <c r="A218" s="25">
        <v>5</v>
      </c>
      <c r="B218" s="24" t="s">
        <v>537</v>
      </c>
      <c r="C218" s="24" t="s">
        <v>244</v>
      </c>
      <c r="D218" s="25">
        <v>55</v>
      </c>
      <c r="E218" s="25" t="s">
        <v>251</v>
      </c>
      <c r="F218" s="24" t="s">
        <v>252</v>
      </c>
      <c r="G218" s="24" t="s">
        <v>253</v>
      </c>
      <c r="H218" s="24" t="s">
        <v>35</v>
      </c>
      <c r="I218" s="24"/>
      <c r="J218" s="24" t="s">
        <v>233</v>
      </c>
      <c r="K218" s="24" t="s">
        <v>248</v>
      </c>
      <c r="L218" s="26">
        <v>18</v>
      </c>
      <c r="M218" s="27">
        <v>2562</v>
      </c>
      <c r="N218" s="28" t="s">
        <v>614</v>
      </c>
      <c r="O218" s="29" t="s">
        <v>615</v>
      </c>
      <c r="P218" s="29" t="s">
        <v>255</v>
      </c>
      <c r="Q218" s="30">
        <v>40</v>
      </c>
      <c r="R218" s="6" t="s">
        <v>41</v>
      </c>
      <c r="S218" s="8">
        <v>10</v>
      </c>
      <c r="T218" s="23">
        <v>0</v>
      </c>
      <c r="U218" s="23">
        <v>0</v>
      </c>
      <c r="V218" s="23">
        <v>0</v>
      </c>
      <c r="W218" s="5">
        <f t="shared" si="6"/>
        <v>10</v>
      </c>
      <c r="X218" s="5">
        <f t="shared" si="7"/>
        <v>30</v>
      </c>
      <c r="Y218" s="13">
        <v>1176028000</v>
      </c>
      <c r="Z218" s="20">
        <v>1100</v>
      </c>
      <c r="AA218" s="20">
        <v>1132</v>
      </c>
      <c r="AB218" s="20">
        <v>1165</v>
      </c>
      <c r="AC218" s="51"/>
    </row>
    <row r="219" spans="1:29" s="4" customFormat="1" ht="13.5" hidden="1" customHeight="1" x14ac:dyDescent="0.25">
      <c r="A219" s="25">
        <v>5</v>
      </c>
      <c r="B219" s="24" t="s">
        <v>537</v>
      </c>
      <c r="C219" s="24" t="s">
        <v>186</v>
      </c>
      <c r="D219" s="25">
        <v>56</v>
      </c>
      <c r="E219" s="25" t="s">
        <v>256</v>
      </c>
      <c r="F219" s="24" t="s">
        <v>188</v>
      </c>
      <c r="G219" s="24" t="s">
        <v>257</v>
      </c>
      <c r="H219" s="24" t="s">
        <v>35</v>
      </c>
      <c r="I219" s="24"/>
      <c r="J219" s="24" t="s">
        <v>233</v>
      </c>
      <c r="K219" s="24" t="s">
        <v>258</v>
      </c>
      <c r="L219" s="26">
        <v>19</v>
      </c>
      <c r="M219" s="27">
        <v>2564</v>
      </c>
      <c r="N219" s="28" t="s">
        <v>616</v>
      </c>
      <c r="O219" s="29" t="s">
        <v>617</v>
      </c>
      <c r="P219" s="29" t="s">
        <v>261</v>
      </c>
      <c r="Q219" s="30">
        <v>200</v>
      </c>
      <c r="R219" s="6" t="s">
        <v>41</v>
      </c>
      <c r="S219" s="8">
        <v>50</v>
      </c>
      <c r="T219" s="23">
        <v>0</v>
      </c>
      <c r="U219" s="23">
        <v>0</v>
      </c>
      <c r="V219" s="23">
        <v>0</v>
      </c>
      <c r="W219" s="5">
        <f t="shared" si="6"/>
        <v>50</v>
      </c>
      <c r="X219" s="5">
        <f t="shared" si="7"/>
        <v>150</v>
      </c>
      <c r="Y219" s="13">
        <v>1240858000</v>
      </c>
      <c r="Z219" s="20">
        <v>1160</v>
      </c>
      <c r="AA219" s="20">
        <v>1194</v>
      </c>
      <c r="AB219" s="20">
        <v>1229</v>
      </c>
      <c r="AC219" s="51"/>
    </row>
    <row r="220" spans="1:29" s="4" customFormat="1" ht="13.5" hidden="1" customHeight="1" x14ac:dyDescent="0.25">
      <c r="A220" s="25">
        <v>5</v>
      </c>
      <c r="B220" s="24" t="s">
        <v>537</v>
      </c>
      <c r="C220" s="24" t="s">
        <v>244</v>
      </c>
      <c r="D220" s="25">
        <v>57</v>
      </c>
      <c r="E220" s="25" t="s">
        <v>262</v>
      </c>
      <c r="F220" s="24" t="s">
        <v>252</v>
      </c>
      <c r="G220" s="24" t="s">
        <v>263</v>
      </c>
      <c r="H220" s="24" t="s">
        <v>35</v>
      </c>
      <c r="I220" s="24"/>
      <c r="J220" s="24" t="s">
        <v>233</v>
      </c>
      <c r="K220" s="24" t="s">
        <v>258</v>
      </c>
      <c r="L220" s="26">
        <v>20</v>
      </c>
      <c r="M220" s="27">
        <v>2570</v>
      </c>
      <c r="N220" s="28" t="s">
        <v>618</v>
      </c>
      <c r="O220" s="29" t="s">
        <v>619</v>
      </c>
      <c r="P220" s="29" t="s">
        <v>266</v>
      </c>
      <c r="Q220" s="30">
        <v>100</v>
      </c>
      <c r="R220" s="6" t="s">
        <v>41</v>
      </c>
      <c r="S220" s="8">
        <v>25</v>
      </c>
      <c r="T220" s="23">
        <v>0</v>
      </c>
      <c r="U220" s="23">
        <v>0</v>
      </c>
      <c r="V220" s="23">
        <v>0</v>
      </c>
      <c r="W220" s="5">
        <f t="shared" si="6"/>
        <v>25</v>
      </c>
      <c r="X220" s="5">
        <f t="shared" si="7"/>
        <v>75</v>
      </c>
      <c r="Y220" s="13">
        <v>1576681000</v>
      </c>
      <c r="Z220" s="20">
        <v>1475</v>
      </c>
      <c r="AA220" s="20">
        <v>1518</v>
      </c>
      <c r="AB220" s="20">
        <v>1562</v>
      </c>
      <c r="AC220" s="51"/>
    </row>
    <row r="221" spans="1:29" s="4" customFormat="1" ht="13.5" hidden="1" customHeight="1" x14ac:dyDescent="0.25">
      <c r="A221" s="25">
        <v>5</v>
      </c>
      <c r="B221" s="24" t="s">
        <v>537</v>
      </c>
      <c r="C221" s="24" t="s">
        <v>244</v>
      </c>
      <c r="D221" s="25">
        <v>58</v>
      </c>
      <c r="E221" s="25" t="s">
        <v>267</v>
      </c>
      <c r="F221" s="24" t="s">
        <v>252</v>
      </c>
      <c r="G221" s="24" t="s">
        <v>268</v>
      </c>
      <c r="H221" s="24" t="s">
        <v>35</v>
      </c>
      <c r="I221" s="24"/>
      <c r="J221" s="24" t="s">
        <v>233</v>
      </c>
      <c r="K221" s="24" t="s">
        <v>258</v>
      </c>
      <c r="L221" s="26">
        <v>20</v>
      </c>
      <c r="M221" s="27">
        <v>2570</v>
      </c>
      <c r="N221" s="28" t="s">
        <v>618</v>
      </c>
      <c r="O221" s="29" t="s">
        <v>620</v>
      </c>
      <c r="P221" s="29" t="s">
        <v>270</v>
      </c>
      <c r="Q221" s="30">
        <v>1000</v>
      </c>
      <c r="R221" s="6" t="s">
        <v>41</v>
      </c>
      <c r="S221" s="8">
        <v>250</v>
      </c>
      <c r="T221" s="23">
        <v>0</v>
      </c>
      <c r="U221" s="23">
        <v>0</v>
      </c>
      <c r="V221" s="23">
        <v>0</v>
      </c>
      <c r="W221" s="5">
        <f t="shared" si="6"/>
        <v>250</v>
      </c>
      <c r="X221" s="5">
        <f t="shared" si="7"/>
        <v>750</v>
      </c>
      <c r="Y221" s="13">
        <v>1240858000</v>
      </c>
      <c r="Z221" s="20">
        <v>1160</v>
      </c>
      <c r="AA221" s="20">
        <v>1194</v>
      </c>
      <c r="AB221" s="20">
        <v>1229</v>
      </c>
      <c r="AC221" s="51"/>
    </row>
    <row r="222" spans="1:29" s="4" customFormat="1" ht="13.5" hidden="1" customHeight="1" x14ac:dyDescent="0.25">
      <c r="A222" s="25">
        <v>5</v>
      </c>
      <c r="B222" s="24" t="s">
        <v>537</v>
      </c>
      <c r="C222" s="24" t="s">
        <v>186</v>
      </c>
      <c r="D222" s="25">
        <v>60</v>
      </c>
      <c r="E222" s="25" t="s">
        <v>489</v>
      </c>
      <c r="F222" s="24" t="s">
        <v>272</v>
      </c>
      <c r="G222" s="24" t="s">
        <v>273</v>
      </c>
      <c r="H222" s="24" t="s">
        <v>35</v>
      </c>
      <c r="I222" s="24"/>
      <c r="J222" s="24" t="s">
        <v>274</v>
      </c>
      <c r="K222" s="24" t="s">
        <v>275</v>
      </c>
      <c r="L222" s="26">
        <v>22</v>
      </c>
      <c r="M222" s="27">
        <v>2571</v>
      </c>
      <c r="N222" s="28" t="s">
        <v>621</v>
      </c>
      <c r="O222" s="29" t="s">
        <v>622</v>
      </c>
      <c r="P222" s="29" t="s">
        <v>492</v>
      </c>
      <c r="Q222" s="30">
        <v>200</v>
      </c>
      <c r="R222" s="6" t="s">
        <v>41</v>
      </c>
      <c r="S222" s="8">
        <v>50</v>
      </c>
      <c r="T222" s="23">
        <v>0</v>
      </c>
      <c r="U222" s="23">
        <v>0</v>
      </c>
      <c r="V222" s="23">
        <v>0</v>
      </c>
      <c r="W222" s="5">
        <f t="shared" si="6"/>
        <v>50</v>
      </c>
      <c r="X222" s="5">
        <f t="shared" si="7"/>
        <v>150</v>
      </c>
      <c r="Y222" s="13">
        <v>842798000</v>
      </c>
      <c r="Z222" s="20">
        <v>788</v>
      </c>
      <c r="AA222" s="20">
        <v>811</v>
      </c>
      <c r="AB222" s="20">
        <v>835</v>
      </c>
      <c r="AC222" s="51"/>
    </row>
    <row r="223" spans="1:29" s="4" customFormat="1" ht="13.5" hidden="1" customHeight="1" x14ac:dyDescent="0.25">
      <c r="A223" s="25">
        <v>5</v>
      </c>
      <c r="B223" s="24" t="s">
        <v>537</v>
      </c>
      <c r="C223" s="24" t="s">
        <v>186</v>
      </c>
      <c r="D223" s="25">
        <v>61</v>
      </c>
      <c r="E223" s="25" t="s">
        <v>271</v>
      </c>
      <c r="F223" s="24" t="s">
        <v>272</v>
      </c>
      <c r="G223" s="24" t="s">
        <v>273</v>
      </c>
      <c r="H223" s="24" t="s">
        <v>35</v>
      </c>
      <c r="I223" s="24"/>
      <c r="J223" s="24" t="s">
        <v>274</v>
      </c>
      <c r="K223" s="24" t="s">
        <v>275</v>
      </c>
      <c r="L223" s="26">
        <v>22</v>
      </c>
      <c r="M223" s="27">
        <v>2571</v>
      </c>
      <c r="N223" s="28" t="s">
        <v>621</v>
      </c>
      <c r="O223" s="29" t="s">
        <v>623</v>
      </c>
      <c r="P223" s="29" t="s">
        <v>67</v>
      </c>
      <c r="Q223" s="30">
        <v>20</v>
      </c>
      <c r="R223" s="6" t="s">
        <v>41</v>
      </c>
      <c r="S223" s="8">
        <v>5</v>
      </c>
      <c r="T223" s="23">
        <v>0</v>
      </c>
      <c r="U223" s="23">
        <v>0</v>
      </c>
      <c r="V223" s="23">
        <v>0</v>
      </c>
      <c r="W223" s="5">
        <f t="shared" si="6"/>
        <v>5</v>
      </c>
      <c r="X223" s="5">
        <f t="shared" si="7"/>
        <v>15</v>
      </c>
      <c r="Y223" s="13">
        <v>1296613000</v>
      </c>
      <c r="Z223" s="20">
        <v>1213</v>
      </c>
      <c r="AA223" s="20">
        <v>1248</v>
      </c>
      <c r="AB223" s="20">
        <v>1284</v>
      </c>
      <c r="AC223" s="51"/>
    </row>
    <row r="224" spans="1:29" s="4" customFormat="1" ht="13.5" hidden="1" customHeight="1" x14ac:dyDescent="0.25">
      <c r="A224" s="25">
        <v>5</v>
      </c>
      <c r="B224" s="24" t="s">
        <v>537</v>
      </c>
      <c r="C224" s="24" t="s">
        <v>278</v>
      </c>
      <c r="D224" s="25">
        <v>67</v>
      </c>
      <c r="E224" s="25" t="s">
        <v>279</v>
      </c>
      <c r="F224" s="24" t="s">
        <v>280</v>
      </c>
      <c r="G224" s="24" t="s">
        <v>281</v>
      </c>
      <c r="H224" s="24" t="s">
        <v>35</v>
      </c>
      <c r="I224" s="24"/>
      <c r="J224" s="24" t="s">
        <v>274</v>
      </c>
      <c r="K224" s="24" t="s">
        <v>282</v>
      </c>
      <c r="L224" s="26">
        <v>23</v>
      </c>
      <c r="M224" s="27">
        <v>2932</v>
      </c>
      <c r="N224" s="28" t="s">
        <v>624</v>
      </c>
      <c r="O224" s="29" t="s">
        <v>625</v>
      </c>
      <c r="P224" s="29" t="s">
        <v>285</v>
      </c>
      <c r="Q224" s="30">
        <v>4</v>
      </c>
      <c r="R224" s="6" t="s">
        <v>41</v>
      </c>
      <c r="S224" s="8">
        <v>1</v>
      </c>
      <c r="T224" s="23">
        <v>0</v>
      </c>
      <c r="U224" s="23">
        <v>0</v>
      </c>
      <c r="V224" s="23">
        <v>0</v>
      </c>
      <c r="W224" s="5">
        <f t="shared" si="6"/>
        <v>1</v>
      </c>
      <c r="X224" s="5">
        <f t="shared" si="7"/>
        <v>3</v>
      </c>
      <c r="Y224" s="13">
        <v>90763000</v>
      </c>
      <c r="Z224" s="20">
        <v>85</v>
      </c>
      <c r="AA224" s="20">
        <v>87</v>
      </c>
      <c r="AB224" s="20">
        <v>90</v>
      </c>
      <c r="AC224" s="51"/>
    </row>
    <row r="225" spans="1:29" s="4" customFormat="1" ht="13.5" hidden="1" customHeight="1" x14ac:dyDescent="0.25">
      <c r="A225" s="25">
        <v>5</v>
      </c>
      <c r="B225" s="24" t="s">
        <v>537</v>
      </c>
      <c r="C225" s="24" t="s">
        <v>278</v>
      </c>
      <c r="D225" s="25">
        <v>68</v>
      </c>
      <c r="E225" s="25" t="s">
        <v>286</v>
      </c>
      <c r="F225" s="24" t="s">
        <v>280</v>
      </c>
      <c r="G225" s="24" t="s">
        <v>281</v>
      </c>
      <c r="H225" s="24" t="s">
        <v>35</v>
      </c>
      <c r="I225" s="24"/>
      <c r="J225" s="24" t="s">
        <v>274</v>
      </c>
      <c r="K225" s="24" t="s">
        <v>282</v>
      </c>
      <c r="L225" s="26">
        <v>23</v>
      </c>
      <c r="M225" s="27">
        <v>2932</v>
      </c>
      <c r="N225" s="28" t="s">
        <v>624</v>
      </c>
      <c r="O225" s="29" t="s">
        <v>626</v>
      </c>
      <c r="P225" s="29" t="s">
        <v>288</v>
      </c>
      <c r="Q225" s="30">
        <v>400</v>
      </c>
      <c r="R225" s="6" t="s">
        <v>41</v>
      </c>
      <c r="S225" s="8">
        <v>100</v>
      </c>
      <c r="T225" s="23">
        <v>0</v>
      </c>
      <c r="U225" s="23">
        <v>0</v>
      </c>
      <c r="V225" s="23">
        <v>0</v>
      </c>
      <c r="W225" s="5">
        <f t="shared" si="6"/>
        <v>100</v>
      </c>
      <c r="X225" s="5">
        <f t="shared" si="7"/>
        <v>300</v>
      </c>
      <c r="Y225" s="13">
        <v>90763000</v>
      </c>
      <c r="Z225" s="20">
        <v>85</v>
      </c>
      <c r="AA225" s="20">
        <v>87</v>
      </c>
      <c r="AB225" s="20">
        <v>90</v>
      </c>
      <c r="AC225" s="51"/>
    </row>
    <row r="226" spans="1:29" s="4" customFormat="1" ht="13.5" hidden="1" customHeight="1" x14ac:dyDescent="0.25">
      <c r="A226" s="25">
        <v>5</v>
      </c>
      <c r="B226" s="24" t="s">
        <v>537</v>
      </c>
      <c r="C226" s="24" t="s">
        <v>278</v>
      </c>
      <c r="D226" s="25">
        <v>69</v>
      </c>
      <c r="E226" s="25" t="s">
        <v>627</v>
      </c>
      <c r="F226" s="24" t="s">
        <v>280</v>
      </c>
      <c r="G226" s="24" t="s">
        <v>281</v>
      </c>
      <c r="H226" s="24" t="s">
        <v>35</v>
      </c>
      <c r="I226" s="24"/>
      <c r="J226" s="24" t="s">
        <v>274</v>
      </c>
      <c r="K226" s="24" t="s">
        <v>282</v>
      </c>
      <c r="L226" s="26">
        <v>23</v>
      </c>
      <c r="M226" s="27">
        <v>2932</v>
      </c>
      <c r="N226" s="28" t="s">
        <v>624</v>
      </c>
      <c r="O226" s="29" t="s">
        <v>628</v>
      </c>
      <c r="P226" s="29" t="s">
        <v>629</v>
      </c>
      <c r="Q226" s="30">
        <v>200</v>
      </c>
      <c r="R226" s="6" t="s">
        <v>41</v>
      </c>
      <c r="S226" s="8">
        <v>50</v>
      </c>
      <c r="T226" s="23">
        <v>0</v>
      </c>
      <c r="U226" s="23">
        <v>0</v>
      </c>
      <c r="V226" s="23">
        <v>0</v>
      </c>
      <c r="W226" s="5">
        <f t="shared" si="6"/>
        <v>50</v>
      </c>
      <c r="X226" s="5">
        <f t="shared" si="7"/>
        <v>150</v>
      </c>
      <c r="Y226" s="13">
        <v>194492000</v>
      </c>
      <c r="Z226" s="20">
        <v>182</v>
      </c>
      <c r="AA226" s="20">
        <v>187</v>
      </c>
      <c r="AB226" s="20">
        <v>193</v>
      </c>
      <c r="AC226" s="51"/>
    </row>
    <row r="227" spans="1:29" s="4" customFormat="1" ht="13.5" hidden="1" customHeight="1" x14ac:dyDescent="0.25">
      <c r="A227" s="25">
        <v>5</v>
      </c>
      <c r="B227" s="24" t="s">
        <v>537</v>
      </c>
      <c r="C227" s="24" t="s">
        <v>278</v>
      </c>
      <c r="D227" s="25">
        <v>70</v>
      </c>
      <c r="E227" s="25" t="s">
        <v>289</v>
      </c>
      <c r="F227" s="24" t="s">
        <v>280</v>
      </c>
      <c r="G227" s="24" t="s">
        <v>281</v>
      </c>
      <c r="H227" s="24" t="s">
        <v>35</v>
      </c>
      <c r="I227" s="24"/>
      <c r="J227" s="24" t="s">
        <v>274</v>
      </c>
      <c r="K227" s="24" t="s">
        <v>282</v>
      </c>
      <c r="L227" s="26">
        <v>23</v>
      </c>
      <c r="M227" s="27">
        <v>2932</v>
      </c>
      <c r="N227" s="28" t="s">
        <v>624</v>
      </c>
      <c r="O227" s="29" t="s">
        <v>630</v>
      </c>
      <c r="P227" s="29" t="s">
        <v>291</v>
      </c>
      <c r="Q227" s="30">
        <v>1600</v>
      </c>
      <c r="R227" s="6" t="s">
        <v>41</v>
      </c>
      <c r="S227" s="8">
        <v>400</v>
      </c>
      <c r="T227" s="23">
        <v>0</v>
      </c>
      <c r="U227" s="23">
        <v>0</v>
      </c>
      <c r="V227" s="23">
        <v>0</v>
      </c>
      <c r="W227" s="5">
        <f t="shared" si="6"/>
        <v>400</v>
      </c>
      <c r="X227" s="5">
        <f t="shared" si="7"/>
        <v>1200</v>
      </c>
      <c r="Y227" s="13">
        <v>116695000</v>
      </c>
      <c r="Z227" s="20">
        <v>109</v>
      </c>
      <c r="AA227" s="20">
        <v>112</v>
      </c>
      <c r="AB227" s="20">
        <v>116</v>
      </c>
      <c r="AC227" s="51"/>
    </row>
    <row r="228" spans="1:29" s="4" customFormat="1" ht="13.5" hidden="1" customHeight="1" x14ac:dyDescent="0.25">
      <c r="A228" s="25">
        <v>5</v>
      </c>
      <c r="B228" s="24" t="s">
        <v>537</v>
      </c>
      <c r="C228" s="24" t="s">
        <v>278</v>
      </c>
      <c r="D228" s="25">
        <v>71</v>
      </c>
      <c r="E228" s="25" t="s">
        <v>292</v>
      </c>
      <c r="F228" s="24" t="s">
        <v>280</v>
      </c>
      <c r="G228" s="24" t="s">
        <v>281</v>
      </c>
      <c r="H228" s="24" t="s">
        <v>35</v>
      </c>
      <c r="I228" s="24"/>
      <c r="J228" s="24" t="s">
        <v>274</v>
      </c>
      <c r="K228" s="24" t="s">
        <v>282</v>
      </c>
      <c r="L228" s="26">
        <v>23</v>
      </c>
      <c r="M228" s="27">
        <v>2932</v>
      </c>
      <c r="N228" s="28" t="s">
        <v>624</v>
      </c>
      <c r="O228" s="29" t="s">
        <v>631</v>
      </c>
      <c r="P228" s="29" t="s">
        <v>294</v>
      </c>
      <c r="Q228" s="30">
        <v>800</v>
      </c>
      <c r="R228" s="6" t="s">
        <v>41</v>
      </c>
      <c r="S228" s="8">
        <v>200</v>
      </c>
      <c r="T228" s="23">
        <v>0</v>
      </c>
      <c r="U228" s="23">
        <v>0</v>
      </c>
      <c r="V228" s="23">
        <v>0</v>
      </c>
      <c r="W228" s="5">
        <f t="shared" si="6"/>
        <v>200</v>
      </c>
      <c r="X228" s="5">
        <f t="shared" si="7"/>
        <v>600</v>
      </c>
      <c r="Y228" s="13">
        <v>116695000</v>
      </c>
      <c r="Z228" s="20">
        <v>109</v>
      </c>
      <c r="AA228" s="20">
        <v>112</v>
      </c>
      <c r="AB228" s="20">
        <v>116</v>
      </c>
      <c r="AC228" s="51"/>
    </row>
    <row r="229" spans="1:29" s="4" customFormat="1" ht="13.5" hidden="1" customHeight="1" x14ac:dyDescent="0.25">
      <c r="A229" s="25">
        <v>5</v>
      </c>
      <c r="B229" s="24" t="s">
        <v>537</v>
      </c>
      <c r="C229" s="24" t="s">
        <v>278</v>
      </c>
      <c r="D229" s="25">
        <v>73</v>
      </c>
      <c r="E229" s="25" t="s">
        <v>295</v>
      </c>
      <c r="F229" s="24" t="s">
        <v>272</v>
      </c>
      <c r="G229" s="24" t="s">
        <v>296</v>
      </c>
      <c r="H229" s="24" t="s">
        <v>59</v>
      </c>
      <c r="I229" s="24"/>
      <c r="J229" s="24" t="s">
        <v>274</v>
      </c>
      <c r="K229" s="24" t="s">
        <v>282</v>
      </c>
      <c r="L229" s="26">
        <v>23</v>
      </c>
      <c r="M229" s="27">
        <v>2932</v>
      </c>
      <c r="N229" s="28" t="s">
        <v>624</v>
      </c>
      <c r="O229" s="29" t="s">
        <v>625</v>
      </c>
      <c r="P229" s="29" t="s">
        <v>285</v>
      </c>
      <c r="Q229" s="30">
        <v>4</v>
      </c>
      <c r="R229" s="6" t="s">
        <v>41</v>
      </c>
      <c r="S229" s="8">
        <v>1</v>
      </c>
      <c r="T229" s="23">
        <v>0</v>
      </c>
      <c r="U229" s="23">
        <v>0</v>
      </c>
      <c r="V229" s="23">
        <v>0</v>
      </c>
      <c r="W229" s="5">
        <f t="shared" si="6"/>
        <v>1</v>
      </c>
      <c r="X229" s="5">
        <f t="shared" si="7"/>
        <v>3</v>
      </c>
      <c r="Y229" s="13">
        <v>129661000</v>
      </c>
      <c r="Z229" s="20">
        <v>121</v>
      </c>
      <c r="AA229" s="20">
        <v>125</v>
      </c>
      <c r="AB229" s="20">
        <v>128</v>
      </c>
      <c r="AC229" s="51"/>
    </row>
    <row r="230" spans="1:29" s="4" customFormat="1" ht="13.5" hidden="1" customHeight="1" x14ac:dyDescent="0.25">
      <c r="A230" s="25">
        <v>5</v>
      </c>
      <c r="B230" s="24" t="s">
        <v>537</v>
      </c>
      <c r="C230" s="24" t="s">
        <v>278</v>
      </c>
      <c r="D230" s="25">
        <v>74</v>
      </c>
      <c r="E230" s="25" t="s">
        <v>298</v>
      </c>
      <c r="F230" s="24" t="s">
        <v>272</v>
      </c>
      <c r="G230" s="24" t="s">
        <v>296</v>
      </c>
      <c r="H230" s="24" t="s">
        <v>59</v>
      </c>
      <c r="I230" s="24"/>
      <c r="J230" s="24" t="s">
        <v>274</v>
      </c>
      <c r="K230" s="24" t="s">
        <v>282</v>
      </c>
      <c r="L230" s="26">
        <v>23</v>
      </c>
      <c r="M230" s="27">
        <v>2932</v>
      </c>
      <c r="N230" s="28" t="s">
        <v>624</v>
      </c>
      <c r="O230" s="29" t="s">
        <v>632</v>
      </c>
      <c r="P230" s="29" t="s">
        <v>294</v>
      </c>
      <c r="Q230" s="30">
        <v>4000</v>
      </c>
      <c r="R230" s="6" t="s">
        <v>41</v>
      </c>
      <c r="S230" s="8">
        <v>1000</v>
      </c>
      <c r="T230" s="23">
        <v>0</v>
      </c>
      <c r="U230" s="23">
        <v>0</v>
      </c>
      <c r="V230" s="23">
        <v>0</v>
      </c>
      <c r="W230" s="5">
        <f t="shared" si="6"/>
        <v>1000</v>
      </c>
      <c r="X230" s="5">
        <f t="shared" si="7"/>
        <v>3000</v>
      </c>
      <c r="Y230" s="13">
        <v>388984000</v>
      </c>
      <c r="Z230" s="20">
        <v>364</v>
      </c>
      <c r="AA230" s="20">
        <v>374</v>
      </c>
      <c r="AB230" s="20">
        <v>385</v>
      </c>
      <c r="AC230" s="51"/>
    </row>
    <row r="231" spans="1:29" s="4" customFormat="1" ht="13.5" hidden="1" customHeight="1" x14ac:dyDescent="0.25">
      <c r="A231" s="25">
        <v>5</v>
      </c>
      <c r="B231" s="24" t="s">
        <v>537</v>
      </c>
      <c r="C231" s="24" t="s">
        <v>278</v>
      </c>
      <c r="D231" s="25">
        <v>75</v>
      </c>
      <c r="E231" s="25" t="s">
        <v>300</v>
      </c>
      <c r="F231" s="24" t="s">
        <v>272</v>
      </c>
      <c r="G231" s="24" t="s">
        <v>296</v>
      </c>
      <c r="H231" s="24" t="s">
        <v>59</v>
      </c>
      <c r="I231" s="24"/>
      <c r="J231" s="24" t="s">
        <v>274</v>
      </c>
      <c r="K231" s="24" t="s">
        <v>282</v>
      </c>
      <c r="L231" s="26">
        <v>23</v>
      </c>
      <c r="M231" s="27">
        <v>2932</v>
      </c>
      <c r="N231" s="28" t="s">
        <v>624</v>
      </c>
      <c r="O231" s="29" t="s">
        <v>633</v>
      </c>
      <c r="P231" s="29" t="s">
        <v>288</v>
      </c>
      <c r="Q231" s="30">
        <v>100</v>
      </c>
      <c r="R231" s="6" t="s">
        <v>41</v>
      </c>
      <c r="S231" s="8">
        <v>25</v>
      </c>
      <c r="T231" s="23">
        <v>0</v>
      </c>
      <c r="U231" s="23">
        <v>0</v>
      </c>
      <c r="V231" s="23">
        <v>0</v>
      </c>
      <c r="W231" s="5">
        <f t="shared" si="6"/>
        <v>25</v>
      </c>
      <c r="X231" s="5">
        <f t="shared" si="7"/>
        <v>75</v>
      </c>
      <c r="Y231" s="13">
        <v>129661000</v>
      </c>
      <c r="Z231" s="20">
        <v>121</v>
      </c>
      <c r="AA231" s="20">
        <v>125</v>
      </c>
      <c r="AB231" s="20">
        <v>128</v>
      </c>
      <c r="AC231" s="51"/>
    </row>
    <row r="232" spans="1:29" s="4" customFormat="1" ht="13.5" hidden="1" customHeight="1" x14ac:dyDescent="0.25">
      <c r="A232" s="25">
        <v>5</v>
      </c>
      <c r="B232" s="24" t="s">
        <v>537</v>
      </c>
      <c r="C232" s="24" t="s">
        <v>278</v>
      </c>
      <c r="D232" s="25">
        <v>76</v>
      </c>
      <c r="E232" s="25" t="s">
        <v>302</v>
      </c>
      <c r="F232" s="24" t="s">
        <v>280</v>
      </c>
      <c r="G232" s="24" t="s">
        <v>303</v>
      </c>
      <c r="H232" s="24" t="s">
        <v>35</v>
      </c>
      <c r="I232" s="24"/>
      <c r="J232" s="24" t="s">
        <v>274</v>
      </c>
      <c r="K232" s="24" t="s">
        <v>282</v>
      </c>
      <c r="L232" s="26">
        <v>23</v>
      </c>
      <c r="M232" s="27">
        <v>2932</v>
      </c>
      <c r="N232" s="28" t="s">
        <v>624</v>
      </c>
      <c r="O232" s="29" t="s">
        <v>634</v>
      </c>
      <c r="P232" s="29" t="s">
        <v>305</v>
      </c>
      <c r="Q232" s="30">
        <v>2000</v>
      </c>
      <c r="R232" s="6" t="s">
        <v>41</v>
      </c>
      <c r="S232" s="8">
        <v>500</v>
      </c>
      <c r="T232" s="23">
        <v>0</v>
      </c>
      <c r="U232" s="23">
        <v>0</v>
      </c>
      <c r="V232" s="23">
        <v>0</v>
      </c>
      <c r="W232" s="5">
        <f t="shared" si="6"/>
        <v>500</v>
      </c>
      <c r="X232" s="5">
        <f t="shared" si="7"/>
        <v>1500</v>
      </c>
      <c r="Y232" s="13">
        <v>965976000</v>
      </c>
      <c r="Z232" s="20">
        <v>903</v>
      </c>
      <c r="AA232" s="20">
        <v>930</v>
      </c>
      <c r="AB232" s="20">
        <v>957</v>
      </c>
      <c r="AC232" s="51"/>
    </row>
    <row r="233" spans="1:29" s="4" customFormat="1" ht="13.5" hidden="1" customHeight="1" x14ac:dyDescent="0.25">
      <c r="A233" s="25">
        <v>5</v>
      </c>
      <c r="B233" s="24" t="s">
        <v>537</v>
      </c>
      <c r="C233" s="24" t="s">
        <v>216</v>
      </c>
      <c r="D233" s="25">
        <v>64</v>
      </c>
      <c r="E233" s="25" t="s">
        <v>313</v>
      </c>
      <c r="F233" s="24" t="s">
        <v>280</v>
      </c>
      <c r="G233" s="24" t="s">
        <v>281</v>
      </c>
      <c r="H233" s="24" t="s">
        <v>35</v>
      </c>
      <c r="I233" s="24"/>
      <c r="J233" s="24" t="s">
        <v>274</v>
      </c>
      <c r="K233" s="24" t="s">
        <v>282</v>
      </c>
      <c r="L233" s="26">
        <v>24</v>
      </c>
      <c r="M233" s="27">
        <v>2806</v>
      </c>
      <c r="N233" s="28" t="s">
        <v>635</v>
      </c>
      <c r="O233" s="29" t="s">
        <v>636</v>
      </c>
      <c r="P233" s="29" t="s">
        <v>315</v>
      </c>
      <c r="Q233" s="30">
        <v>8</v>
      </c>
      <c r="R233" s="6" t="s">
        <v>41</v>
      </c>
      <c r="S233" s="8">
        <v>2</v>
      </c>
      <c r="T233" s="23">
        <v>0</v>
      </c>
      <c r="U233" s="23">
        <v>0</v>
      </c>
      <c r="V233" s="23">
        <v>0</v>
      </c>
      <c r="W233" s="5">
        <f t="shared" si="6"/>
        <v>2</v>
      </c>
      <c r="X233" s="5">
        <f t="shared" si="7"/>
        <v>6</v>
      </c>
      <c r="Y233" s="13">
        <v>229500000</v>
      </c>
      <c r="Z233" s="20">
        <v>215</v>
      </c>
      <c r="AA233" s="20">
        <v>221</v>
      </c>
      <c r="AB233" s="20">
        <v>227</v>
      </c>
      <c r="AC233" s="51"/>
    </row>
    <row r="234" spans="1:29" s="4" customFormat="1" ht="13.5" hidden="1" customHeight="1" x14ac:dyDescent="0.25">
      <c r="A234" s="25">
        <v>5</v>
      </c>
      <c r="B234" s="24" t="s">
        <v>537</v>
      </c>
      <c r="C234" s="24" t="s">
        <v>216</v>
      </c>
      <c r="D234" s="25">
        <v>65</v>
      </c>
      <c r="E234" s="25" t="s">
        <v>637</v>
      </c>
      <c r="F234" s="24" t="s">
        <v>280</v>
      </c>
      <c r="G234" s="24" t="s">
        <v>281</v>
      </c>
      <c r="H234" s="24" t="s">
        <v>35</v>
      </c>
      <c r="I234" s="24"/>
      <c r="J234" s="24" t="s">
        <v>274</v>
      </c>
      <c r="K234" s="24" t="s">
        <v>282</v>
      </c>
      <c r="L234" s="26">
        <v>24</v>
      </c>
      <c r="M234" s="27">
        <v>2806</v>
      </c>
      <c r="N234" s="28" t="s">
        <v>635</v>
      </c>
      <c r="O234" s="29" t="s">
        <v>638</v>
      </c>
      <c r="P234" s="29" t="s">
        <v>639</v>
      </c>
      <c r="Q234" s="30">
        <v>1</v>
      </c>
      <c r="R234" s="6" t="s">
        <v>41</v>
      </c>
      <c r="S234" s="10">
        <v>0.25</v>
      </c>
      <c r="T234" s="23">
        <v>0</v>
      </c>
      <c r="U234" s="23">
        <v>0</v>
      </c>
      <c r="V234" s="23">
        <v>0</v>
      </c>
      <c r="W234" s="5">
        <f t="shared" si="6"/>
        <v>0.25</v>
      </c>
      <c r="X234" s="5">
        <f t="shared" si="7"/>
        <v>0.75</v>
      </c>
      <c r="Y234" s="13">
        <v>129661000</v>
      </c>
      <c r="Z234" s="20">
        <v>121</v>
      </c>
      <c r="AA234" s="20">
        <v>125</v>
      </c>
      <c r="AB234" s="20">
        <v>128</v>
      </c>
      <c r="AC234" s="51"/>
    </row>
    <row r="235" spans="1:29" s="4" customFormat="1" ht="13.5" hidden="1" customHeight="1" x14ac:dyDescent="0.25">
      <c r="A235" s="25">
        <v>5</v>
      </c>
      <c r="B235" s="24" t="s">
        <v>537</v>
      </c>
      <c r="C235" s="24" t="s">
        <v>216</v>
      </c>
      <c r="D235" s="25">
        <v>66</v>
      </c>
      <c r="E235" s="25" t="s">
        <v>309</v>
      </c>
      <c r="F235" s="24" t="s">
        <v>280</v>
      </c>
      <c r="G235" s="24" t="s">
        <v>281</v>
      </c>
      <c r="H235" s="24" t="s">
        <v>35</v>
      </c>
      <c r="I235" s="24"/>
      <c r="J235" s="24" t="s">
        <v>274</v>
      </c>
      <c r="K235" s="24" t="s">
        <v>282</v>
      </c>
      <c r="L235" s="26">
        <v>24</v>
      </c>
      <c r="M235" s="27">
        <v>2806</v>
      </c>
      <c r="N235" s="28" t="s">
        <v>635</v>
      </c>
      <c r="O235" s="29" t="s">
        <v>640</v>
      </c>
      <c r="P235" s="29" t="s">
        <v>312</v>
      </c>
      <c r="Q235" s="30">
        <v>1</v>
      </c>
      <c r="R235" s="6" t="s">
        <v>41</v>
      </c>
      <c r="S235" s="10">
        <v>0.25</v>
      </c>
      <c r="T235" s="23">
        <v>0</v>
      </c>
      <c r="U235" s="23">
        <v>0</v>
      </c>
      <c r="V235" s="23">
        <v>0</v>
      </c>
      <c r="W235" s="5">
        <f t="shared" si="6"/>
        <v>0.25</v>
      </c>
      <c r="X235" s="5">
        <f t="shared" si="7"/>
        <v>0.75</v>
      </c>
      <c r="Y235" s="13">
        <v>129661000</v>
      </c>
      <c r="Z235" s="20">
        <v>121</v>
      </c>
      <c r="AA235" s="20">
        <v>125</v>
      </c>
      <c r="AB235" s="20">
        <v>128</v>
      </c>
      <c r="AC235" s="51"/>
    </row>
    <row r="236" spans="1:29" s="4" customFormat="1" ht="13.5" hidden="1" customHeight="1" x14ac:dyDescent="0.25">
      <c r="A236" s="25">
        <v>5</v>
      </c>
      <c r="B236" s="24" t="s">
        <v>537</v>
      </c>
      <c r="C236" s="24" t="s">
        <v>216</v>
      </c>
      <c r="D236" s="25">
        <v>72</v>
      </c>
      <c r="E236" s="25" t="s">
        <v>313</v>
      </c>
      <c r="F236" s="24" t="s">
        <v>272</v>
      </c>
      <c r="G236" s="24" t="s">
        <v>296</v>
      </c>
      <c r="H236" s="24" t="s">
        <v>59</v>
      </c>
      <c r="I236" s="24"/>
      <c r="J236" s="24" t="s">
        <v>274</v>
      </c>
      <c r="K236" s="24" t="s">
        <v>282</v>
      </c>
      <c r="L236" s="26">
        <v>24</v>
      </c>
      <c r="M236" s="27">
        <v>2806</v>
      </c>
      <c r="N236" s="28" t="s">
        <v>635</v>
      </c>
      <c r="O236" s="29" t="s">
        <v>641</v>
      </c>
      <c r="P236" s="29" t="s">
        <v>315</v>
      </c>
      <c r="Q236" s="30">
        <v>2</v>
      </c>
      <c r="R236" s="6" t="s">
        <v>41</v>
      </c>
      <c r="S236" s="8">
        <v>2</v>
      </c>
      <c r="T236" s="23">
        <v>0</v>
      </c>
      <c r="U236" s="23">
        <v>0</v>
      </c>
      <c r="V236" s="23">
        <v>0</v>
      </c>
      <c r="W236" s="5">
        <f t="shared" si="6"/>
        <v>2</v>
      </c>
      <c r="X236" s="5">
        <f t="shared" si="7"/>
        <v>0</v>
      </c>
      <c r="Y236" s="13">
        <v>1944919000</v>
      </c>
      <c r="Z236" s="20">
        <v>1819</v>
      </c>
      <c r="AA236" s="20">
        <v>1872</v>
      </c>
      <c r="AB236" s="20">
        <v>1927</v>
      </c>
      <c r="AC236" s="51"/>
    </row>
    <row r="237" spans="1:29" s="4" customFormat="1" ht="13.5" hidden="1" customHeight="1" x14ac:dyDescent="0.25">
      <c r="A237" s="25">
        <v>5</v>
      </c>
      <c r="B237" s="24" t="s">
        <v>537</v>
      </c>
      <c r="C237" s="24" t="s">
        <v>88</v>
      </c>
      <c r="D237" s="25">
        <v>77</v>
      </c>
      <c r="E237" s="25" t="s">
        <v>316</v>
      </c>
      <c r="F237" s="24" t="s">
        <v>90</v>
      </c>
      <c r="G237" s="24" t="s">
        <v>317</v>
      </c>
      <c r="H237" s="24" t="s">
        <v>35</v>
      </c>
      <c r="I237" s="24" t="s">
        <v>92</v>
      </c>
      <c r="J237" s="24" t="s">
        <v>274</v>
      </c>
      <c r="K237" s="24" t="s">
        <v>318</v>
      </c>
      <c r="L237" s="26">
        <v>25</v>
      </c>
      <c r="M237" s="27">
        <v>2685</v>
      </c>
      <c r="N237" s="28" t="s">
        <v>642</v>
      </c>
      <c r="O237" s="29" t="s">
        <v>643</v>
      </c>
      <c r="P237" s="29" t="s">
        <v>321</v>
      </c>
      <c r="Q237" s="30">
        <v>6</v>
      </c>
      <c r="R237" s="6" t="s">
        <v>41</v>
      </c>
      <c r="S237" s="8">
        <v>1.5</v>
      </c>
      <c r="T237" s="23">
        <v>0</v>
      </c>
      <c r="U237" s="23">
        <v>0</v>
      </c>
      <c r="V237" s="23">
        <v>0</v>
      </c>
      <c r="W237" s="5">
        <f t="shared" si="6"/>
        <v>1.5</v>
      </c>
      <c r="X237" s="5">
        <f t="shared" si="7"/>
        <v>4.5</v>
      </c>
      <c r="Y237" s="13">
        <v>14262740000</v>
      </c>
      <c r="Z237" s="20">
        <v>13339</v>
      </c>
      <c r="AA237" s="20">
        <v>13728</v>
      </c>
      <c r="AB237" s="20">
        <v>14129</v>
      </c>
      <c r="AC237" s="51"/>
    </row>
    <row r="238" spans="1:29" s="4" customFormat="1" ht="13.5" hidden="1" customHeight="1" x14ac:dyDescent="0.25">
      <c r="A238" s="25">
        <v>5</v>
      </c>
      <c r="B238" s="24" t="s">
        <v>537</v>
      </c>
      <c r="C238" s="24" t="s">
        <v>88</v>
      </c>
      <c r="D238" s="25">
        <v>78</v>
      </c>
      <c r="E238" s="25" t="s">
        <v>322</v>
      </c>
      <c r="F238" s="24" t="s">
        <v>90</v>
      </c>
      <c r="G238" s="24" t="s">
        <v>317</v>
      </c>
      <c r="H238" s="24" t="s">
        <v>35</v>
      </c>
      <c r="I238" s="24" t="s">
        <v>92</v>
      </c>
      <c r="J238" s="24" t="s">
        <v>274</v>
      </c>
      <c r="K238" s="24" t="s">
        <v>318</v>
      </c>
      <c r="L238" s="26">
        <v>25</v>
      </c>
      <c r="M238" s="27">
        <v>2685</v>
      </c>
      <c r="N238" s="28" t="s">
        <v>642</v>
      </c>
      <c r="O238" s="29" t="s">
        <v>644</v>
      </c>
      <c r="P238" s="29" t="s">
        <v>324</v>
      </c>
      <c r="Q238" s="30">
        <v>5</v>
      </c>
      <c r="R238" s="6" t="s">
        <v>41</v>
      </c>
      <c r="S238" s="8">
        <v>1</v>
      </c>
      <c r="T238" s="23">
        <v>0</v>
      </c>
      <c r="U238" s="23">
        <v>0</v>
      </c>
      <c r="V238" s="23">
        <v>0</v>
      </c>
      <c r="W238" s="5">
        <f t="shared" si="6"/>
        <v>1</v>
      </c>
      <c r="X238" s="5">
        <f t="shared" si="7"/>
        <v>4</v>
      </c>
      <c r="Y238" s="13">
        <v>3889838000</v>
      </c>
      <c r="Z238" s="20">
        <v>3638</v>
      </c>
      <c r="AA238" s="20">
        <v>3744</v>
      </c>
      <c r="AB238" s="20">
        <v>3853</v>
      </c>
      <c r="AC238" s="51"/>
    </row>
    <row r="239" spans="1:29" s="4" customFormat="1" ht="13.5" hidden="1" customHeight="1" x14ac:dyDescent="0.25">
      <c r="A239" s="25">
        <v>5</v>
      </c>
      <c r="B239" s="24" t="s">
        <v>537</v>
      </c>
      <c r="C239" s="24" t="s">
        <v>216</v>
      </c>
      <c r="D239" s="25">
        <v>79</v>
      </c>
      <c r="E239" s="25" t="s">
        <v>325</v>
      </c>
      <c r="F239" s="24" t="s">
        <v>280</v>
      </c>
      <c r="G239" s="24" t="s">
        <v>326</v>
      </c>
      <c r="H239" s="24" t="s">
        <v>59</v>
      </c>
      <c r="I239" s="24"/>
      <c r="J239" s="24" t="s">
        <v>274</v>
      </c>
      <c r="K239" s="24" t="s">
        <v>327</v>
      </c>
      <c r="L239" s="26">
        <v>26</v>
      </c>
      <c r="M239" s="27">
        <v>2691</v>
      </c>
      <c r="N239" s="28" t="s">
        <v>645</v>
      </c>
      <c r="O239" s="29" t="s">
        <v>646</v>
      </c>
      <c r="P239" s="29" t="s">
        <v>330</v>
      </c>
      <c r="Q239" s="30">
        <v>4</v>
      </c>
      <c r="R239" s="6" t="s">
        <v>41</v>
      </c>
      <c r="S239" s="8">
        <v>1</v>
      </c>
      <c r="T239" s="23">
        <v>0</v>
      </c>
      <c r="U239" s="23">
        <v>0</v>
      </c>
      <c r="V239" s="23">
        <v>0</v>
      </c>
      <c r="W239" s="5">
        <f t="shared" si="6"/>
        <v>1</v>
      </c>
      <c r="X239" s="5">
        <f t="shared" si="7"/>
        <v>3</v>
      </c>
      <c r="Y239" s="13">
        <v>644417000</v>
      </c>
      <c r="Z239" s="20">
        <v>603</v>
      </c>
      <c r="AA239" s="20">
        <v>620</v>
      </c>
      <c r="AB239" s="20">
        <v>638</v>
      </c>
      <c r="AC239" s="51"/>
    </row>
    <row r="240" spans="1:29" s="4" customFormat="1" ht="13.5" hidden="1" customHeight="1" x14ac:dyDescent="0.25">
      <c r="A240" s="25">
        <v>5</v>
      </c>
      <c r="B240" s="24" t="s">
        <v>537</v>
      </c>
      <c r="C240" s="24" t="s">
        <v>216</v>
      </c>
      <c r="D240" s="25">
        <v>113</v>
      </c>
      <c r="E240" s="25" t="s">
        <v>331</v>
      </c>
      <c r="F240" s="24" t="s">
        <v>280</v>
      </c>
      <c r="G240" s="24" t="s">
        <v>326</v>
      </c>
      <c r="H240" s="24" t="s">
        <v>59</v>
      </c>
      <c r="I240" s="24"/>
      <c r="J240" s="24" t="s">
        <v>274</v>
      </c>
      <c r="K240" s="24" t="s">
        <v>327</v>
      </c>
      <c r="L240" s="26">
        <v>26</v>
      </c>
      <c r="M240" s="27">
        <v>2691</v>
      </c>
      <c r="N240" s="28" t="s">
        <v>645</v>
      </c>
      <c r="O240" s="29" t="s">
        <v>647</v>
      </c>
      <c r="P240" s="29" t="s">
        <v>333</v>
      </c>
      <c r="Q240" s="30">
        <v>4</v>
      </c>
      <c r="R240" s="6" t="s">
        <v>41</v>
      </c>
      <c r="S240" s="8">
        <v>1</v>
      </c>
      <c r="T240" s="23">
        <v>0</v>
      </c>
      <c r="U240" s="23">
        <v>0</v>
      </c>
      <c r="V240" s="23">
        <v>0</v>
      </c>
      <c r="W240" s="5">
        <f t="shared" si="6"/>
        <v>1</v>
      </c>
      <c r="X240" s="5">
        <f t="shared" si="7"/>
        <v>3</v>
      </c>
      <c r="Y240" s="13">
        <v>1296613000</v>
      </c>
      <c r="Z240" s="20">
        <v>1213</v>
      </c>
      <c r="AA240" s="20">
        <v>1248</v>
      </c>
      <c r="AB240" s="20">
        <v>1284</v>
      </c>
      <c r="AC240" s="51"/>
    </row>
    <row r="241" spans="1:29" s="4" customFormat="1" ht="13.5" hidden="1" customHeight="1" x14ac:dyDescent="0.25">
      <c r="A241" s="25">
        <v>5</v>
      </c>
      <c r="B241" s="24" t="s">
        <v>537</v>
      </c>
      <c r="C241" s="24" t="s">
        <v>347</v>
      </c>
      <c r="D241" s="25">
        <v>80</v>
      </c>
      <c r="E241" s="25" t="s">
        <v>509</v>
      </c>
      <c r="F241" s="24" t="s">
        <v>349</v>
      </c>
      <c r="G241" s="24" t="s">
        <v>510</v>
      </c>
      <c r="H241" s="24" t="s">
        <v>35</v>
      </c>
      <c r="I241" s="24"/>
      <c r="J241" s="24" t="s">
        <v>274</v>
      </c>
      <c r="K241" s="24" t="s">
        <v>511</v>
      </c>
      <c r="L241" s="26">
        <v>27</v>
      </c>
      <c r="M241" s="27">
        <v>2692</v>
      </c>
      <c r="N241" s="28" t="s">
        <v>648</v>
      </c>
      <c r="O241" s="29" t="s">
        <v>649</v>
      </c>
      <c r="P241" s="29" t="s">
        <v>514</v>
      </c>
      <c r="Q241" s="30">
        <v>10</v>
      </c>
      <c r="R241" s="6" t="s">
        <v>41</v>
      </c>
      <c r="S241" s="8">
        <v>2.5</v>
      </c>
      <c r="T241" s="23">
        <v>0</v>
      </c>
      <c r="U241" s="23">
        <v>0</v>
      </c>
      <c r="V241" s="23">
        <v>0</v>
      </c>
      <c r="W241" s="5">
        <f t="shared" si="6"/>
        <v>2.5</v>
      </c>
      <c r="X241" s="5">
        <f t="shared" si="7"/>
        <v>7.5</v>
      </c>
      <c r="Y241" s="13">
        <v>1537783000</v>
      </c>
      <c r="Z241" s="20">
        <v>1438</v>
      </c>
      <c r="AA241" s="20">
        <v>1480</v>
      </c>
      <c r="AB241" s="20">
        <v>1523</v>
      </c>
      <c r="AC241" s="51"/>
    </row>
    <row r="242" spans="1:29" s="4" customFormat="1" ht="13.5" hidden="1" customHeight="1" x14ac:dyDescent="0.25">
      <c r="A242" s="25">
        <v>5</v>
      </c>
      <c r="B242" s="24" t="s">
        <v>537</v>
      </c>
      <c r="C242" s="24" t="s">
        <v>101</v>
      </c>
      <c r="D242" s="25">
        <v>82</v>
      </c>
      <c r="E242" s="25" t="s">
        <v>334</v>
      </c>
      <c r="F242" s="24" t="s">
        <v>272</v>
      </c>
      <c r="G242" s="24" t="s">
        <v>335</v>
      </c>
      <c r="H242" s="24" t="s">
        <v>35</v>
      </c>
      <c r="I242" s="24"/>
      <c r="J242" s="24" t="s">
        <v>274</v>
      </c>
      <c r="K242" s="24" t="s">
        <v>336</v>
      </c>
      <c r="L242" s="26">
        <v>28</v>
      </c>
      <c r="M242" s="27">
        <v>2698</v>
      </c>
      <c r="N242" s="28" t="s">
        <v>650</v>
      </c>
      <c r="O242" s="29" t="s">
        <v>651</v>
      </c>
      <c r="P242" s="29" t="s">
        <v>64</v>
      </c>
      <c r="Q242" s="30">
        <v>8</v>
      </c>
      <c r="R242" s="6" t="s">
        <v>41</v>
      </c>
      <c r="S242" s="8">
        <v>2</v>
      </c>
      <c r="T242" s="23">
        <v>0</v>
      </c>
      <c r="U242" s="23">
        <v>0</v>
      </c>
      <c r="V242" s="23">
        <v>0</v>
      </c>
      <c r="W242" s="5">
        <f t="shared" si="6"/>
        <v>2</v>
      </c>
      <c r="X242" s="5">
        <f t="shared" si="7"/>
        <v>6</v>
      </c>
      <c r="Y242" s="13">
        <v>907629000</v>
      </c>
      <c r="Z242" s="20">
        <v>849</v>
      </c>
      <c r="AA242" s="20">
        <v>874</v>
      </c>
      <c r="AB242" s="20">
        <v>899</v>
      </c>
      <c r="AC242" s="51"/>
    </row>
    <row r="243" spans="1:29" s="4" customFormat="1" ht="13.5" hidden="1" customHeight="1" x14ac:dyDescent="0.25">
      <c r="A243" s="25">
        <v>5</v>
      </c>
      <c r="B243" s="24" t="s">
        <v>537</v>
      </c>
      <c r="C243" s="24" t="s">
        <v>101</v>
      </c>
      <c r="D243" s="25">
        <v>83</v>
      </c>
      <c r="E243" s="25" t="s">
        <v>339</v>
      </c>
      <c r="F243" s="24" t="s">
        <v>272</v>
      </c>
      <c r="G243" s="24" t="s">
        <v>335</v>
      </c>
      <c r="H243" s="24" t="s">
        <v>35</v>
      </c>
      <c r="I243" s="24"/>
      <c r="J243" s="24" t="s">
        <v>274</v>
      </c>
      <c r="K243" s="24" t="s">
        <v>336</v>
      </c>
      <c r="L243" s="26">
        <v>28</v>
      </c>
      <c r="M243" s="27">
        <v>2698</v>
      </c>
      <c r="N243" s="28" t="s">
        <v>650</v>
      </c>
      <c r="O243" s="29" t="s">
        <v>652</v>
      </c>
      <c r="P243" s="29" t="s">
        <v>64</v>
      </c>
      <c r="Q243" s="30">
        <v>1</v>
      </c>
      <c r="R243" s="6" t="s">
        <v>41</v>
      </c>
      <c r="S243" s="8">
        <v>1</v>
      </c>
      <c r="T243" s="23">
        <v>0</v>
      </c>
      <c r="U243" s="23">
        <v>0</v>
      </c>
      <c r="V243" s="23">
        <v>0</v>
      </c>
      <c r="W243" s="5">
        <f t="shared" si="6"/>
        <v>1</v>
      </c>
      <c r="X243" s="5">
        <f t="shared" si="7"/>
        <v>0</v>
      </c>
      <c r="Y243" s="13">
        <v>141331000</v>
      </c>
      <c r="Z243" s="20">
        <v>132</v>
      </c>
      <c r="AA243" s="20">
        <v>136</v>
      </c>
      <c r="AB243" s="20">
        <v>140</v>
      </c>
      <c r="AC243" s="51"/>
    </row>
    <row r="244" spans="1:29" s="4" customFormat="1" ht="13.5" hidden="1" customHeight="1" x14ac:dyDescent="0.25">
      <c r="A244" s="25">
        <v>5</v>
      </c>
      <c r="B244" s="24" t="s">
        <v>537</v>
      </c>
      <c r="C244" s="24" t="s">
        <v>101</v>
      </c>
      <c r="D244" s="25">
        <v>84</v>
      </c>
      <c r="E244" s="25" t="s">
        <v>341</v>
      </c>
      <c r="F244" s="24" t="s">
        <v>272</v>
      </c>
      <c r="G244" s="24" t="s">
        <v>335</v>
      </c>
      <c r="H244" s="24" t="s">
        <v>35</v>
      </c>
      <c r="I244" s="24"/>
      <c r="J244" s="24" t="s">
        <v>274</v>
      </c>
      <c r="K244" s="24" t="s">
        <v>336</v>
      </c>
      <c r="L244" s="26">
        <v>28</v>
      </c>
      <c r="M244" s="27">
        <v>2698</v>
      </c>
      <c r="N244" s="28" t="s">
        <v>650</v>
      </c>
      <c r="O244" s="29" t="s">
        <v>653</v>
      </c>
      <c r="P244" s="29" t="s">
        <v>64</v>
      </c>
      <c r="Q244" s="30">
        <v>1</v>
      </c>
      <c r="R244" s="6" t="s">
        <v>41</v>
      </c>
      <c r="S244" s="8">
        <v>1</v>
      </c>
      <c r="T244" s="23">
        <v>0</v>
      </c>
      <c r="U244" s="23">
        <v>0</v>
      </c>
      <c r="V244" s="23">
        <v>0</v>
      </c>
      <c r="W244" s="5">
        <f t="shared" si="6"/>
        <v>1</v>
      </c>
      <c r="X244" s="5">
        <f t="shared" si="7"/>
        <v>0</v>
      </c>
      <c r="Y244" s="13">
        <v>141331000</v>
      </c>
      <c r="Z244" s="20">
        <v>132</v>
      </c>
      <c r="AA244" s="20">
        <v>136</v>
      </c>
      <c r="AB244" s="20">
        <v>140</v>
      </c>
      <c r="AC244" s="51"/>
    </row>
    <row r="245" spans="1:29" s="4" customFormat="1" ht="13.5" hidden="1" customHeight="1" x14ac:dyDescent="0.25">
      <c r="A245" s="25">
        <v>5</v>
      </c>
      <c r="B245" s="24" t="s">
        <v>537</v>
      </c>
      <c r="C245" s="24" t="s">
        <v>101</v>
      </c>
      <c r="D245" s="25">
        <v>85</v>
      </c>
      <c r="E245" s="25" t="s">
        <v>343</v>
      </c>
      <c r="F245" s="24" t="s">
        <v>272</v>
      </c>
      <c r="G245" s="24" t="s">
        <v>335</v>
      </c>
      <c r="H245" s="24" t="s">
        <v>35</v>
      </c>
      <c r="I245" s="24"/>
      <c r="J245" s="24" t="s">
        <v>274</v>
      </c>
      <c r="K245" s="24" t="s">
        <v>336</v>
      </c>
      <c r="L245" s="26">
        <v>28</v>
      </c>
      <c r="M245" s="27">
        <v>2698</v>
      </c>
      <c r="N245" s="28" t="s">
        <v>650</v>
      </c>
      <c r="O245" s="29" t="s">
        <v>654</v>
      </c>
      <c r="P245" s="29" t="s">
        <v>64</v>
      </c>
      <c r="Q245" s="30">
        <v>1</v>
      </c>
      <c r="R245" s="6" t="s">
        <v>41</v>
      </c>
      <c r="S245" s="8">
        <v>1</v>
      </c>
      <c r="T245" s="23">
        <v>0</v>
      </c>
      <c r="U245" s="23">
        <v>0</v>
      </c>
      <c r="V245" s="23">
        <v>0</v>
      </c>
      <c r="W245" s="5">
        <f t="shared" si="6"/>
        <v>1</v>
      </c>
      <c r="X245" s="5">
        <f t="shared" si="7"/>
        <v>0</v>
      </c>
      <c r="Y245" s="13">
        <v>141331000</v>
      </c>
      <c r="Z245" s="20">
        <v>132</v>
      </c>
      <c r="AA245" s="20">
        <v>136</v>
      </c>
      <c r="AB245" s="20">
        <v>140</v>
      </c>
      <c r="AC245" s="51"/>
    </row>
    <row r="246" spans="1:29" s="4" customFormat="1" ht="13.5" hidden="1" customHeight="1" x14ac:dyDescent="0.25">
      <c r="A246" s="25">
        <v>5</v>
      </c>
      <c r="B246" s="24" t="s">
        <v>537</v>
      </c>
      <c r="C246" s="24" t="s">
        <v>101</v>
      </c>
      <c r="D246" s="25">
        <v>88</v>
      </c>
      <c r="E246" s="25" t="s">
        <v>345</v>
      </c>
      <c r="F246" s="24" t="s">
        <v>272</v>
      </c>
      <c r="G246" s="24" t="s">
        <v>335</v>
      </c>
      <c r="H246" s="24" t="s">
        <v>35</v>
      </c>
      <c r="I246" s="24"/>
      <c r="J246" s="24" t="s">
        <v>274</v>
      </c>
      <c r="K246" s="24" t="s">
        <v>336</v>
      </c>
      <c r="L246" s="26">
        <v>28</v>
      </c>
      <c r="M246" s="27">
        <v>2698</v>
      </c>
      <c r="N246" s="28" t="s">
        <v>650</v>
      </c>
      <c r="O246" s="29" t="s">
        <v>655</v>
      </c>
      <c r="P246" s="29" t="s">
        <v>64</v>
      </c>
      <c r="Q246" s="30">
        <v>1</v>
      </c>
      <c r="R246" s="6" t="s">
        <v>41</v>
      </c>
      <c r="S246" s="8">
        <v>1</v>
      </c>
      <c r="T246" s="23">
        <v>0</v>
      </c>
      <c r="U246" s="23">
        <v>0</v>
      </c>
      <c r="V246" s="23">
        <v>0</v>
      </c>
      <c r="W246" s="5">
        <f t="shared" si="6"/>
        <v>1</v>
      </c>
      <c r="X246" s="5">
        <f t="shared" si="7"/>
        <v>0</v>
      </c>
      <c r="Y246" s="13">
        <v>141331000</v>
      </c>
      <c r="Z246" s="20">
        <v>132</v>
      </c>
      <c r="AA246" s="20">
        <v>136</v>
      </c>
      <c r="AB246" s="20">
        <v>140</v>
      </c>
      <c r="AC246" s="51"/>
    </row>
    <row r="247" spans="1:29" s="4" customFormat="1" ht="13.5" hidden="1" customHeight="1" x14ac:dyDescent="0.25">
      <c r="A247" s="25">
        <v>5</v>
      </c>
      <c r="B247" s="24" t="s">
        <v>537</v>
      </c>
      <c r="C247" s="24" t="s">
        <v>347</v>
      </c>
      <c r="D247" s="25">
        <v>89</v>
      </c>
      <c r="E247" s="25" t="s">
        <v>348</v>
      </c>
      <c r="F247" s="24" t="s">
        <v>349</v>
      </c>
      <c r="G247" s="24" t="s">
        <v>350</v>
      </c>
      <c r="H247" s="24" t="s">
        <v>59</v>
      </c>
      <c r="I247" s="24"/>
      <c r="J247" s="24" t="s">
        <v>274</v>
      </c>
      <c r="K247" s="24" t="s">
        <v>351</v>
      </c>
      <c r="L247" s="26">
        <v>29</v>
      </c>
      <c r="M247" s="27">
        <v>2699</v>
      </c>
      <c r="N247" s="28" t="s">
        <v>656</v>
      </c>
      <c r="O247" s="29" t="s">
        <v>657</v>
      </c>
      <c r="P247" s="29" t="s">
        <v>354</v>
      </c>
      <c r="Q247" s="30">
        <v>200</v>
      </c>
      <c r="R247" s="6" t="s">
        <v>41</v>
      </c>
      <c r="S247" s="8">
        <v>500</v>
      </c>
      <c r="T247" s="23">
        <v>0</v>
      </c>
      <c r="U247" s="23">
        <v>0</v>
      </c>
      <c r="V247" s="23">
        <v>0</v>
      </c>
      <c r="W247" s="5">
        <f t="shared" si="6"/>
        <v>500</v>
      </c>
      <c r="X247" s="5">
        <f t="shared" si="7"/>
        <v>-300</v>
      </c>
      <c r="Y247" s="13">
        <v>1944919000</v>
      </c>
      <c r="Z247" s="20">
        <v>1819</v>
      </c>
      <c r="AA247" s="20">
        <v>1872</v>
      </c>
      <c r="AB247" s="20">
        <v>1927</v>
      </c>
      <c r="AC247" s="51"/>
    </row>
    <row r="248" spans="1:29" s="4" customFormat="1" ht="13.5" hidden="1" customHeight="1" x14ac:dyDescent="0.25">
      <c r="A248" s="25">
        <v>5</v>
      </c>
      <c r="B248" s="24" t="s">
        <v>537</v>
      </c>
      <c r="C248" s="24" t="s">
        <v>149</v>
      </c>
      <c r="D248" s="25">
        <v>92</v>
      </c>
      <c r="E248" s="25" t="s">
        <v>355</v>
      </c>
      <c r="F248" s="24" t="s">
        <v>151</v>
      </c>
      <c r="G248" s="24" t="s">
        <v>356</v>
      </c>
      <c r="H248" s="24" t="s">
        <v>59</v>
      </c>
      <c r="I248" s="24" t="s">
        <v>357</v>
      </c>
      <c r="J248" s="24" t="s">
        <v>153</v>
      </c>
      <c r="K248" s="24" t="s">
        <v>358</v>
      </c>
      <c r="L248" s="26">
        <v>30</v>
      </c>
      <c r="M248" s="27">
        <v>2731</v>
      </c>
      <c r="N248" s="28" t="s">
        <v>658</v>
      </c>
      <c r="O248" s="29" t="s">
        <v>659</v>
      </c>
      <c r="P248" s="29" t="s">
        <v>67</v>
      </c>
      <c r="Q248" s="30">
        <v>1</v>
      </c>
      <c r="R248" s="6" t="s">
        <v>41</v>
      </c>
      <c r="S248" s="8">
        <v>1</v>
      </c>
      <c r="T248" s="23">
        <v>0</v>
      </c>
      <c r="U248" s="23">
        <v>0</v>
      </c>
      <c r="V248" s="23">
        <v>0</v>
      </c>
      <c r="W248" s="5">
        <f t="shared" si="6"/>
        <v>1</v>
      </c>
      <c r="X248" s="5">
        <f t="shared" si="7"/>
        <v>0</v>
      </c>
      <c r="Y248" s="13">
        <v>648306000</v>
      </c>
      <c r="Z248" s="20">
        <v>606</v>
      </c>
      <c r="AA248" s="20">
        <v>624</v>
      </c>
      <c r="AB248" s="20">
        <v>642</v>
      </c>
      <c r="AC248" s="51"/>
    </row>
    <row r="249" spans="1:29" s="4" customFormat="1" ht="13.5" hidden="1" customHeight="1" x14ac:dyDescent="0.25">
      <c r="A249" s="25">
        <v>5</v>
      </c>
      <c r="B249" s="24" t="s">
        <v>537</v>
      </c>
      <c r="C249" s="24" t="s">
        <v>149</v>
      </c>
      <c r="D249" s="25">
        <v>93</v>
      </c>
      <c r="E249" s="25" t="s">
        <v>361</v>
      </c>
      <c r="F249" s="24" t="s">
        <v>151</v>
      </c>
      <c r="G249" s="24" t="s">
        <v>362</v>
      </c>
      <c r="H249" s="24" t="s">
        <v>59</v>
      </c>
      <c r="I249" s="24" t="s">
        <v>357</v>
      </c>
      <c r="J249" s="24" t="s">
        <v>153</v>
      </c>
      <c r="K249" s="24" t="s">
        <v>358</v>
      </c>
      <c r="L249" s="26">
        <v>30</v>
      </c>
      <c r="M249" s="27">
        <v>2731</v>
      </c>
      <c r="N249" s="28" t="s">
        <v>658</v>
      </c>
      <c r="O249" s="29" t="s">
        <v>363</v>
      </c>
      <c r="P249" s="29" t="s">
        <v>364</v>
      </c>
      <c r="Q249" s="30">
        <v>4</v>
      </c>
      <c r="R249" s="6" t="s">
        <v>41</v>
      </c>
      <c r="S249" s="8">
        <v>1</v>
      </c>
      <c r="T249" s="23">
        <v>0</v>
      </c>
      <c r="U249" s="23">
        <v>0</v>
      </c>
      <c r="V249" s="23">
        <v>0</v>
      </c>
      <c r="W249" s="5">
        <f t="shared" si="6"/>
        <v>1</v>
      </c>
      <c r="X249" s="5">
        <f t="shared" si="7"/>
        <v>3</v>
      </c>
      <c r="Y249" s="13">
        <v>12966129000</v>
      </c>
      <c r="Z249" s="20">
        <v>12126</v>
      </c>
      <c r="AA249" s="20">
        <v>12480</v>
      </c>
      <c r="AB249" s="20">
        <v>12845</v>
      </c>
      <c r="AC249" s="51"/>
    </row>
    <row r="250" spans="1:29" s="4" customFormat="1" ht="13.5" hidden="1" customHeight="1" x14ac:dyDescent="0.25">
      <c r="A250" s="25">
        <v>5</v>
      </c>
      <c r="B250" s="24" t="s">
        <v>537</v>
      </c>
      <c r="C250" s="24" t="s">
        <v>149</v>
      </c>
      <c r="D250" s="25">
        <v>94</v>
      </c>
      <c r="E250" s="25" t="s">
        <v>365</v>
      </c>
      <c r="F250" s="24" t="s">
        <v>151</v>
      </c>
      <c r="G250" s="24" t="s">
        <v>366</v>
      </c>
      <c r="H250" s="24" t="s">
        <v>59</v>
      </c>
      <c r="I250" s="24" t="s">
        <v>357</v>
      </c>
      <c r="J250" s="24" t="s">
        <v>153</v>
      </c>
      <c r="K250" s="24" t="s">
        <v>358</v>
      </c>
      <c r="L250" s="26">
        <v>30</v>
      </c>
      <c r="M250" s="27">
        <v>2731</v>
      </c>
      <c r="N250" s="28" t="s">
        <v>658</v>
      </c>
      <c r="O250" s="29" t="s">
        <v>367</v>
      </c>
      <c r="P250" s="29" t="s">
        <v>368</v>
      </c>
      <c r="Q250" s="30">
        <v>4</v>
      </c>
      <c r="R250" s="6" t="s">
        <v>41</v>
      </c>
      <c r="S250" s="8">
        <v>1</v>
      </c>
      <c r="T250" s="23">
        <v>0</v>
      </c>
      <c r="U250" s="23">
        <v>0</v>
      </c>
      <c r="V250" s="23">
        <v>0</v>
      </c>
      <c r="W250" s="5">
        <f t="shared" si="6"/>
        <v>1</v>
      </c>
      <c r="X250" s="5">
        <f t="shared" si="7"/>
        <v>3</v>
      </c>
      <c r="Y250" s="13">
        <v>5834757000</v>
      </c>
      <c r="Z250" s="20">
        <v>5457</v>
      </c>
      <c r="AA250" s="20">
        <v>5616</v>
      </c>
      <c r="AB250" s="20">
        <v>5780</v>
      </c>
      <c r="AC250" s="51"/>
    </row>
    <row r="251" spans="1:29" s="4" customFormat="1" ht="13.5" hidden="1" customHeight="1" x14ac:dyDescent="0.25">
      <c r="A251" s="25">
        <v>5</v>
      </c>
      <c r="B251" s="24" t="s">
        <v>537</v>
      </c>
      <c r="C251" s="24" t="s">
        <v>175</v>
      </c>
      <c r="D251" s="25">
        <v>95</v>
      </c>
      <c r="E251" s="25" t="s">
        <v>369</v>
      </c>
      <c r="F251" s="24" t="s">
        <v>370</v>
      </c>
      <c r="G251" s="24" t="s">
        <v>371</v>
      </c>
      <c r="H251" s="24" t="s">
        <v>35</v>
      </c>
      <c r="I251" s="24"/>
      <c r="J251" s="24" t="s">
        <v>153</v>
      </c>
      <c r="K251" s="24" t="s">
        <v>372</v>
      </c>
      <c r="L251" s="26">
        <v>31</v>
      </c>
      <c r="M251" s="27">
        <v>2739</v>
      </c>
      <c r="N251" s="28" t="s">
        <v>660</v>
      </c>
      <c r="O251" s="29" t="s">
        <v>661</v>
      </c>
      <c r="P251" s="29" t="s">
        <v>375</v>
      </c>
      <c r="Q251" s="30">
        <v>28</v>
      </c>
      <c r="R251" s="6" t="s">
        <v>41</v>
      </c>
      <c r="S251" s="8">
        <v>7</v>
      </c>
      <c r="T251" s="23">
        <v>0</v>
      </c>
      <c r="U251" s="23">
        <v>0</v>
      </c>
      <c r="V251" s="23">
        <v>0</v>
      </c>
      <c r="W251" s="5">
        <f t="shared" si="6"/>
        <v>7</v>
      </c>
      <c r="X251" s="5">
        <f t="shared" si="7"/>
        <v>21</v>
      </c>
      <c r="Y251" s="13">
        <v>1555935000</v>
      </c>
      <c r="Z251" s="20">
        <v>1455</v>
      </c>
      <c r="AA251" s="20">
        <v>1498</v>
      </c>
      <c r="AB251" s="20">
        <v>1541</v>
      </c>
      <c r="AC251" s="51"/>
    </row>
    <row r="252" spans="1:29" s="4" customFormat="1" ht="13.5" hidden="1" customHeight="1" x14ac:dyDescent="0.25">
      <c r="A252" s="25">
        <v>5</v>
      </c>
      <c r="B252" s="24" t="s">
        <v>537</v>
      </c>
      <c r="C252" s="24" t="s">
        <v>175</v>
      </c>
      <c r="D252" s="25">
        <v>96</v>
      </c>
      <c r="E252" s="25" t="s">
        <v>376</v>
      </c>
      <c r="F252" s="24" t="s">
        <v>370</v>
      </c>
      <c r="G252" s="24" t="s">
        <v>371</v>
      </c>
      <c r="H252" s="24" t="s">
        <v>35</v>
      </c>
      <c r="I252" s="24"/>
      <c r="J252" s="24" t="s">
        <v>153</v>
      </c>
      <c r="K252" s="24" t="s">
        <v>372</v>
      </c>
      <c r="L252" s="26">
        <v>31</v>
      </c>
      <c r="M252" s="27">
        <v>2739</v>
      </c>
      <c r="N252" s="28" t="s">
        <v>660</v>
      </c>
      <c r="O252" s="29" t="s">
        <v>662</v>
      </c>
      <c r="P252" s="29" t="s">
        <v>40</v>
      </c>
      <c r="Q252" s="30">
        <v>14</v>
      </c>
      <c r="R252" s="6" t="s">
        <v>41</v>
      </c>
      <c r="S252" s="8">
        <v>3.5</v>
      </c>
      <c r="T252" s="23">
        <v>0</v>
      </c>
      <c r="U252" s="23">
        <v>0</v>
      </c>
      <c r="V252" s="23">
        <v>0</v>
      </c>
      <c r="W252" s="5">
        <f t="shared" si="6"/>
        <v>3.5</v>
      </c>
      <c r="X252" s="5">
        <f t="shared" si="7"/>
        <v>10.5</v>
      </c>
      <c r="Y252" s="13">
        <v>304704000</v>
      </c>
      <c r="Z252" s="20">
        <v>285</v>
      </c>
      <c r="AA252" s="20">
        <v>293</v>
      </c>
      <c r="AB252" s="20">
        <v>302</v>
      </c>
      <c r="AC252" s="51"/>
    </row>
    <row r="253" spans="1:29" s="4" customFormat="1" ht="13.5" hidden="1" customHeight="1" x14ac:dyDescent="0.25">
      <c r="A253" s="25">
        <v>5</v>
      </c>
      <c r="B253" s="24" t="s">
        <v>537</v>
      </c>
      <c r="C253" s="24" t="s">
        <v>149</v>
      </c>
      <c r="D253" s="25">
        <v>97</v>
      </c>
      <c r="E253" s="25" t="s">
        <v>378</v>
      </c>
      <c r="F253" s="24" t="s">
        <v>379</v>
      </c>
      <c r="G253" s="24" t="s">
        <v>380</v>
      </c>
      <c r="H253" s="24" t="s">
        <v>35</v>
      </c>
      <c r="I253" s="24"/>
      <c r="J253" s="24" t="s">
        <v>153</v>
      </c>
      <c r="K253" s="24" t="s">
        <v>154</v>
      </c>
      <c r="L253" s="26">
        <v>32</v>
      </c>
      <c r="M253" s="27">
        <v>2821</v>
      </c>
      <c r="N253" s="28" t="s">
        <v>663</v>
      </c>
      <c r="O253" s="29" t="s">
        <v>664</v>
      </c>
      <c r="P253" s="29" t="s">
        <v>383</v>
      </c>
      <c r="Q253" s="30">
        <v>300</v>
      </c>
      <c r="R253" s="6" t="s">
        <v>41</v>
      </c>
      <c r="S253" s="8">
        <v>75</v>
      </c>
      <c r="T253" s="23">
        <v>0</v>
      </c>
      <c r="U253" s="23">
        <v>0</v>
      </c>
      <c r="V253" s="23">
        <v>0</v>
      </c>
      <c r="W253" s="5">
        <f t="shared" si="6"/>
        <v>75</v>
      </c>
      <c r="X253" s="5">
        <f t="shared" si="7"/>
        <v>225</v>
      </c>
      <c r="Y253" s="13">
        <v>1563715000</v>
      </c>
      <c r="Z253" s="20">
        <v>1462</v>
      </c>
      <c r="AA253" s="20">
        <v>1505</v>
      </c>
      <c r="AB253" s="20">
        <v>1549</v>
      </c>
      <c r="AC253" s="51"/>
    </row>
    <row r="254" spans="1:29" s="4" customFormat="1" ht="13.5" hidden="1" customHeight="1" x14ac:dyDescent="0.25">
      <c r="A254" s="25">
        <v>5</v>
      </c>
      <c r="B254" s="24" t="s">
        <v>537</v>
      </c>
      <c r="C254" s="24" t="s">
        <v>149</v>
      </c>
      <c r="D254" s="25">
        <v>98</v>
      </c>
      <c r="E254" s="25" t="s">
        <v>384</v>
      </c>
      <c r="F254" s="24" t="s">
        <v>379</v>
      </c>
      <c r="G254" s="24" t="s">
        <v>385</v>
      </c>
      <c r="H254" s="24" t="s">
        <v>35</v>
      </c>
      <c r="I254" s="24"/>
      <c r="J254" s="24" t="s">
        <v>153</v>
      </c>
      <c r="K254" s="24" t="s">
        <v>154</v>
      </c>
      <c r="L254" s="26">
        <v>32</v>
      </c>
      <c r="M254" s="27">
        <v>2821</v>
      </c>
      <c r="N254" s="28" t="s">
        <v>663</v>
      </c>
      <c r="O254" s="29" t="s">
        <v>665</v>
      </c>
      <c r="P254" s="29" t="s">
        <v>200</v>
      </c>
      <c r="Q254" s="30">
        <v>2000</v>
      </c>
      <c r="R254" s="6" t="s">
        <v>41</v>
      </c>
      <c r="S254" s="8">
        <v>500</v>
      </c>
      <c r="T254" s="23">
        <v>0</v>
      </c>
      <c r="U254" s="23">
        <v>0</v>
      </c>
      <c r="V254" s="23">
        <v>0</v>
      </c>
      <c r="W254" s="5">
        <f t="shared" si="6"/>
        <v>500</v>
      </c>
      <c r="X254" s="5">
        <f t="shared" si="7"/>
        <v>1500</v>
      </c>
      <c r="Y254" s="13">
        <v>697578000</v>
      </c>
      <c r="Z254" s="20">
        <v>652</v>
      </c>
      <c r="AA254" s="20">
        <v>671</v>
      </c>
      <c r="AB254" s="20">
        <v>691</v>
      </c>
      <c r="AC254" s="51"/>
    </row>
    <row r="255" spans="1:29" s="4" customFormat="1" ht="13.5" hidden="1" customHeight="1" x14ac:dyDescent="0.25">
      <c r="A255" s="25">
        <v>5</v>
      </c>
      <c r="B255" s="24" t="s">
        <v>537</v>
      </c>
      <c r="C255" s="24" t="s">
        <v>149</v>
      </c>
      <c r="D255" s="25">
        <v>99</v>
      </c>
      <c r="E255" s="25" t="s">
        <v>387</v>
      </c>
      <c r="F255" s="24" t="s">
        <v>379</v>
      </c>
      <c r="G255" s="24" t="s">
        <v>388</v>
      </c>
      <c r="H255" s="24" t="s">
        <v>59</v>
      </c>
      <c r="I255" s="24"/>
      <c r="J255" s="24" t="s">
        <v>153</v>
      </c>
      <c r="K255" s="24" t="s">
        <v>154</v>
      </c>
      <c r="L255" s="26">
        <v>32</v>
      </c>
      <c r="M255" s="27">
        <v>2821</v>
      </c>
      <c r="N255" s="28" t="s">
        <v>663</v>
      </c>
      <c r="O255" s="29" t="s">
        <v>666</v>
      </c>
      <c r="P255" s="29" t="s">
        <v>390</v>
      </c>
      <c r="Q255" s="30">
        <v>300</v>
      </c>
      <c r="R255" s="6" t="s">
        <v>41</v>
      </c>
      <c r="S255" s="8">
        <v>75</v>
      </c>
      <c r="T255" s="23">
        <v>0</v>
      </c>
      <c r="U255" s="23">
        <v>0</v>
      </c>
      <c r="V255" s="23">
        <v>0</v>
      </c>
      <c r="W255" s="5">
        <f t="shared" si="6"/>
        <v>75</v>
      </c>
      <c r="X255" s="5">
        <f t="shared" si="7"/>
        <v>225</v>
      </c>
      <c r="Y255" s="13">
        <v>1296613000</v>
      </c>
      <c r="Z255" s="20">
        <v>1213</v>
      </c>
      <c r="AA255" s="20">
        <v>1248</v>
      </c>
      <c r="AB255" s="20">
        <v>1284</v>
      </c>
      <c r="AC255" s="51"/>
    </row>
    <row r="256" spans="1:29" s="4" customFormat="1" ht="13.5" hidden="1" customHeight="1" x14ac:dyDescent="0.25">
      <c r="A256" s="25">
        <v>5</v>
      </c>
      <c r="B256" s="24" t="s">
        <v>537</v>
      </c>
      <c r="C256" s="24" t="s">
        <v>149</v>
      </c>
      <c r="D256" s="25">
        <v>107</v>
      </c>
      <c r="E256" s="25" t="s">
        <v>391</v>
      </c>
      <c r="F256" s="24" t="s">
        <v>379</v>
      </c>
      <c r="G256" s="24" t="s">
        <v>392</v>
      </c>
      <c r="H256" s="24" t="s">
        <v>35</v>
      </c>
      <c r="I256" s="24"/>
      <c r="J256" s="24" t="s">
        <v>153</v>
      </c>
      <c r="K256" s="24" t="s">
        <v>154</v>
      </c>
      <c r="L256" s="26">
        <v>32</v>
      </c>
      <c r="M256" s="27">
        <v>2821</v>
      </c>
      <c r="N256" s="28" t="s">
        <v>663</v>
      </c>
      <c r="O256" s="29" t="s">
        <v>667</v>
      </c>
      <c r="P256" s="29" t="s">
        <v>394</v>
      </c>
      <c r="Q256" s="30">
        <v>20</v>
      </c>
      <c r="R256" s="6" t="s">
        <v>41</v>
      </c>
      <c r="S256" s="8">
        <v>5</v>
      </c>
      <c r="T256" s="23">
        <v>0</v>
      </c>
      <c r="U256" s="23">
        <v>0</v>
      </c>
      <c r="V256" s="23">
        <v>0</v>
      </c>
      <c r="W256" s="5">
        <f t="shared" si="6"/>
        <v>5</v>
      </c>
      <c r="X256" s="5">
        <f t="shared" si="7"/>
        <v>15</v>
      </c>
      <c r="Y256" s="13">
        <v>388984000</v>
      </c>
      <c r="Z256" s="20">
        <v>364</v>
      </c>
      <c r="AA256" s="20">
        <v>374</v>
      </c>
      <c r="AB256" s="20">
        <v>385</v>
      </c>
      <c r="AC256" s="51"/>
    </row>
    <row r="257" spans="1:29" s="4" customFormat="1" ht="13.5" hidden="1" customHeight="1" x14ac:dyDescent="0.25">
      <c r="A257" s="25">
        <v>5</v>
      </c>
      <c r="B257" s="24" t="s">
        <v>537</v>
      </c>
      <c r="C257" s="24" t="s">
        <v>149</v>
      </c>
      <c r="D257" s="25">
        <v>108</v>
      </c>
      <c r="E257" s="25" t="s">
        <v>395</v>
      </c>
      <c r="F257" s="24" t="s">
        <v>379</v>
      </c>
      <c r="G257" s="24" t="s">
        <v>392</v>
      </c>
      <c r="H257" s="24" t="s">
        <v>35</v>
      </c>
      <c r="I257" s="24"/>
      <c r="J257" s="24" t="s">
        <v>153</v>
      </c>
      <c r="K257" s="24" t="s">
        <v>154</v>
      </c>
      <c r="L257" s="26">
        <v>32</v>
      </c>
      <c r="M257" s="27">
        <v>2821</v>
      </c>
      <c r="N257" s="28" t="s">
        <v>663</v>
      </c>
      <c r="O257" s="29" t="s">
        <v>668</v>
      </c>
      <c r="P257" s="29" t="s">
        <v>64</v>
      </c>
      <c r="Q257" s="30">
        <v>40</v>
      </c>
      <c r="R257" s="6" t="s">
        <v>41</v>
      </c>
      <c r="S257" s="8">
        <v>10</v>
      </c>
      <c r="T257" s="23">
        <v>0</v>
      </c>
      <c r="U257" s="23">
        <v>0</v>
      </c>
      <c r="V257" s="23">
        <v>0</v>
      </c>
      <c r="W257" s="5">
        <f t="shared" si="6"/>
        <v>10</v>
      </c>
      <c r="X257" s="5">
        <f t="shared" si="7"/>
        <v>30</v>
      </c>
      <c r="Y257" s="13">
        <v>129661000</v>
      </c>
      <c r="Z257" s="20">
        <v>121</v>
      </c>
      <c r="AA257" s="20">
        <v>125</v>
      </c>
      <c r="AB257" s="20">
        <v>128</v>
      </c>
      <c r="AC257" s="51"/>
    </row>
    <row r="258" spans="1:29" s="4" customFormat="1" ht="13.5" hidden="1" customHeight="1" x14ac:dyDescent="0.25">
      <c r="A258" s="25">
        <v>5</v>
      </c>
      <c r="B258" s="24" t="s">
        <v>537</v>
      </c>
      <c r="C258" s="24" t="s">
        <v>149</v>
      </c>
      <c r="D258" s="25">
        <v>109</v>
      </c>
      <c r="E258" s="25" t="s">
        <v>397</v>
      </c>
      <c r="F258" s="24" t="s">
        <v>151</v>
      </c>
      <c r="G258" s="24" t="s">
        <v>398</v>
      </c>
      <c r="H258" s="24" t="s">
        <v>35</v>
      </c>
      <c r="I258" s="24"/>
      <c r="J258" s="24" t="s">
        <v>153</v>
      </c>
      <c r="K258" s="24" t="s">
        <v>154</v>
      </c>
      <c r="L258" s="26">
        <v>32</v>
      </c>
      <c r="M258" s="27">
        <v>2821</v>
      </c>
      <c r="N258" s="28" t="s">
        <v>663</v>
      </c>
      <c r="O258" s="29" t="s">
        <v>669</v>
      </c>
      <c r="P258" s="29" t="s">
        <v>400</v>
      </c>
      <c r="Q258" s="30">
        <v>120</v>
      </c>
      <c r="R258" s="6" t="s">
        <v>41</v>
      </c>
      <c r="S258" s="8">
        <v>30</v>
      </c>
      <c r="T258" s="23">
        <v>0</v>
      </c>
      <c r="U258" s="23">
        <v>0</v>
      </c>
      <c r="V258" s="23">
        <v>0</v>
      </c>
      <c r="W258" s="5">
        <f t="shared" si="6"/>
        <v>30</v>
      </c>
      <c r="X258" s="5">
        <f t="shared" si="7"/>
        <v>90</v>
      </c>
      <c r="Y258" s="13">
        <v>1240858000</v>
      </c>
      <c r="Z258" s="20">
        <v>1160</v>
      </c>
      <c r="AA258" s="20">
        <v>1194</v>
      </c>
      <c r="AB258" s="20">
        <v>1229</v>
      </c>
      <c r="AC258" s="51"/>
    </row>
    <row r="259" spans="1:29" s="4" customFormat="1" ht="13.5" hidden="1" customHeight="1" x14ac:dyDescent="0.25">
      <c r="A259" s="25">
        <v>5</v>
      </c>
      <c r="B259" s="24" t="s">
        <v>537</v>
      </c>
      <c r="C259" s="24" t="s">
        <v>149</v>
      </c>
      <c r="D259" s="25">
        <v>111</v>
      </c>
      <c r="E259" s="25" t="s">
        <v>670</v>
      </c>
      <c r="F259" s="24" t="s">
        <v>379</v>
      </c>
      <c r="G259" s="24" t="s">
        <v>392</v>
      </c>
      <c r="H259" s="24" t="s">
        <v>35</v>
      </c>
      <c r="I259" s="24"/>
      <c r="J259" s="24" t="s">
        <v>153</v>
      </c>
      <c r="K259" s="24" t="s">
        <v>154</v>
      </c>
      <c r="L259" s="26">
        <v>32</v>
      </c>
      <c r="M259" s="27">
        <v>2821</v>
      </c>
      <c r="N259" s="28" t="s">
        <v>663</v>
      </c>
      <c r="O259" s="29" t="s">
        <v>671</v>
      </c>
      <c r="P259" s="29" t="s">
        <v>492</v>
      </c>
      <c r="Q259" s="30">
        <v>1</v>
      </c>
      <c r="R259" s="6" t="s">
        <v>41</v>
      </c>
      <c r="S259" s="10">
        <v>0.25</v>
      </c>
      <c r="T259" s="23">
        <v>0</v>
      </c>
      <c r="U259" s="23">
        <v>0</v>
      </c>
      <c r="V259" s="23">
        <v>0</v>
      </c>
      <c r="W259" s="5">
        <f t="shared" si="6"/>
        <v>0.25</v>
      </c>
      <c r="X259" s="5">
        <f t="shared" si="7"/>
        <v>0.75</v>
      </c>
      <c r="Y259" s="13">
        <v>670349000</v>
      </c>
      <c r="Z259" s="20">
        <v>627</v>
      </c>
      <c r="AA259" s="20">
        <v>645</v>
      </c>
      <c r="AB259" s="20">
        <v>664</v>
      </c>
      <c r="AC259" s="51"/>
    </row>
    <row r="260" spans="1:29" s="4" customFormat="1" ht="13.5" hidden="1" customHeight="1" x14ac:dyDescent="0.25">
      <c r="A260" s="25">
        <v>5</v>
      </c>
      <c r="B260" s="24" t="s">
        <v>537</v>
      </c>
      <c r="C260" s="24" t="s">
        <v>186</v>
      </c>
      <c r="D260" s="25">
        <v>62</v>
      </c>
      <c r="E260" s="25" t="s">
        <v>401</v>
      </c>
      <c r="F260" s="24" t="s">
        <v>272</v>
      </c>
      <c r="G260" s="24" t="s">
        <v>402</v>
      </c>
      <c r="H260" s="24" t="s">
        <v>35</v>
      </c>
      <c r="I260" s="24"/>
      <c r="J260" s="24" t="s">
        <v>274</v>
      </c>
      <c r="K260" s="24" t="s">
        <v>275</v>
      </c>
      <c r="L260" s="26">
        <v>33</v>
      </c>
      <c r="M260" s="27">
        <v>2822</v>
      </c>
      <c r="N260" s="28" t="s">
        <v>672</v>
      </c>
      <c r="O260" s="29" t="s">
        <v>673</v>
      </c>
      <c r="P260" s="29" t="s">
        <v>67</v>
      </c>
      <c r="Q260" s="30">
        <v>4</v>
      </c>
      <c r="R260" s="6" t="s">
        <v>41</v>
      </c>
      <c r="S260" s="8">
        <v>1</v>
      </c>
      <c r="T260" s="23">
        <v>0</v>
      </c>
      <c r="U260" s="23">
        <v>0</v>
      </c>
      <c r="V260" s="23">
        <v>0</v>
      </c>
      <c r="W260" s="5">
        <f t="shared" si="6"/>
        <v>1</v>
      </c>
      <c r="X260" s="5">
        <f t="shared" si="7"/>
        <v>3</v>
      </c>
      <c r="Y260" s="13">
        <v>658679000</v>
      </c>
      <c r="Z260" s="20">
        <v>616</v>
      </c>
      <c r="AA260" s="20">
        <v>634</v>
      </c>
      <c r="AB260" s="20">
        <v>653</v>
      </c>
      <c r="AC260" s="51"/>
    </row>
    <row r="261" spans="1:29" s="4" customFormat="1" ht="13.5" hidden="1" customHeight="1" x14ac:dyDescent="0.25">
      <c r="A261" s="25">
        <v>5</v>
      </c>
      <c r="B261" s="24" t="s">
        <v>537</v>
      </c>
      <c r="C261" s="24" t="s">
        <v>149</v>
      </c>
      <c r="D261" s="25">
        <v>103</v>
      </c>
      <c r="E261" s="25" t="s">
        <v>405</v>
      </c>
      <c r="F261" s="24" t="s">
        <v>406</v>
      </c>
      <c r="G261" s="24" t="s">
        <v>407</v>
      </c>
      <c r="H261" s="24" t="s">
        <v>59</v>
      </c>
      <c r="I261" s="24"/>
      <c r="J261" s="24" t="s">
        <v>153</v>
      </c>
      <c r="K261" s="24" t="s">
        <v>154</v>
      </c>
      <c r="L261" s="26">
        <v>34</v>
      </c>
      <c r="M261" s="27">
        <v>2823</v>
      </c>
      <c r="N261" s="28" t="s">
        <v>674</v>
      </c>
      <c r="O261" s="29" t="s">
        <v>675</v>
      </c>
      <c r="P261" s="29" t="s">
        <v>410</v>
      </c>
      <c r="Q261" s="30">
        <v>1</v>
      </c>
      <c r="R261" s="6" t="s">
        <v>41</v>
      </c>
      <c r="S261" s="8">
        <v>1</v>
      </c>
      <c r="T261" s="23">
        <v>0</v>
      </c>
      <c r="U261" s="23">
        <v>0</v>
      </c>
      <c r="V261" s="23">
        <v>0</v>
      </c>
      <c r="W261" s="5">
        <f t="shared" si="6"/>
        <v>1</v>
      </c>
      <c r="X261" s="5">
        <f t="shared" si="7"/>
        <v>0</v>
      </c>
      <c r="Y261" s="13">
        <v>972460000</v>
      </c>
      <c r="Z261" s="20">
        <v>909</v>
      </c>
      <c r="AA261" s="20">
        <v>936</v>
      </c>
      <c r="AB261" s="20">
        <v>963</v>
      </c>
      <c r="AC261" s="51"/>
    </row>
    <row r="262" spans="1:29" s="4" customFormat="1" ht="13.5" hidden="1" customHeight="1" x14ac:dyDescent="0.25">
      <c r="A262" s="25">
        <v>5</v>
      </c>
      <c r="B262" s="24" t="s">
        <v>537</v>
      </c>
      <c r="C262" s="24" t="s">
        <v>149</v>
      </c>
      <c r="D262" s="25">
        <v>104</v>
      </c>
      <c r="E262" s="25" t="s">
        <v>411</v>
      </c>
      <c r="F262" s="24" t="s">
        <v>406</v>
      </c>
      <c r="G262" s="24" t="s">
        <v>407</v>
      </c>
      <c r="H262" s="24" t="s">
        <v>59</v>
      </c>
      <c r="I262" s="24"/>
      <c r="J262" s="24" t="s">
        <v>153</v>
      </c>
      <c r="K262" s="24" t="s">
        <v>154</v>
      </c>
      <c r="L262" s="26">
        <v>34</v>
      </c>
      <c r="M262" s="27">
        <v>2823</v>
      </c>
      <c r="N262" s="28" t="s">
        <v>674</v>
      </c>
      <c r="O262" s="29" t="s">
        <v>676</v>
      </c>
      <c r="P262" s="29" t="s">
        <v>413</v>
      </c>
      <c r="Q262" s="30">
        <v>1</v>
      </c>
      <c r="R262" s="6" t="s">
        <v>41</v>
      </c>
      <c r="S262" s="8">
        <v>1</v>
      </c>
      <c r="T262" s="23">
        <v>0</v>
      </c>
      <c r="U262" s="23">
        <v>0</v>
      </c>
      <c r="V262" s="23">
        <v>0</v>
      </c>
      <c r="W262" s="5">
        <f t="shared" si="6"/>
        <v>1</v>
      </c>
      <c r="X262" s="5">
        <f t="shared" si="7"/>
        <v>0</v>
      </c>
      <c r="Y262" s="13">
        <v>972460000</v>
      </c>
      <c r="Z262" s="20">
        <v>909</v>
      </c>
      <c r="AA262" s="20">
        <v>936</v>
      </c>
      <c r="AB262" s="20">
        <v>963</v>
      </c>
      <c r="AC262" s="51"/>
    </row>
    <row r="263" spans="1:29" s="4" customFormat="1" ht="13.5" hidden="1" customHeight="1" x14ac:dyDescent="0.25">
      <c r="A263" s="25">
        <v>9</v>
      </c>
      <c r="B263" s="24" t="s">
        <v>677</v>
      </c>
      <c r="C263" s="24" t="s">
        <v>31</v>
      </c>
      <c r="D263" s="25">
        <v>1</v>
      </c>
      <c r="E263" s="25" t="s">
        <v>32</v>
      </c>
      <c r="F263" s="24" t="s">
        <v>33</v>
      </c>
      <c r="G263" s="24" t="s">
        <v>34</v>
      </c>
      <c r="H263" s="24" t="s">
        <v>35</v>
      </c>
      <c r="I263" s="24"/>
      <c r="J263" s="24" t="s">
        <v>36</v>
      </c>
      <c r="K263" s="24" t="s">
        <v>37</v>
      </c>
      <c r="L263" s="26">
        <v>1</v>
      </c>
      <c r="M263" s="27">
        <v>2387</v>
      </c>
      <c r="N263" s="28" t="s">
        <v>678</v>
      </c>
      <c r="O263" s="29" t="s">
        <v>679</v>
      </c>
      <c r="P263" s="29" t="s">
        <v>40</v>
      </c>
      <c r="Q263" s="30">
        <v>200</v>
      </c>
      <c r="R263" s="6" t="s">
        <v>41</v>
      </c>
      <c r="S263" s="8">
        <v>50</v>
      </c>
      <c r="T263" s="23">
        <v>0</v>
      </c>
      <c r="U263" s="23">
        <v>0</v>
      </c>
      <c r="V263" s="23">
        <v>0</v>
      </c>
      <c r="W263" s="5">
        <f t="shared" si="6"/>
        <v>50</v>
      </c>
      <c r="X263" s="5">
        <f t="shared" si="7"/>
        <v>150</v>
      </c>
      <c r="Y263" s="13">
        <v>283925000</v>
      </c>
      <c r="Z263" s="20">
        <v>251.22106500000001</v>
      </c>
      <c r="AA263" s="20">
        <v>258.51677999999998</v>
      </c>
      <c r="AB263" s="20">
        <v>266.02590739999999</v>
      </c>
      <c r="AC263" s="51"/>
    </row>
    <row r="264" spans="1:29" s="4" customFormat="1" ht="13.5" hidden="1" customHeight="1" x14ac:dyDescent="0.25">
      <c r="A264" s="25">
        <v>9</v>
      </c>
      <c r="B264" s="24" t="s">
        <v>677</v>
      </c>
      <c r="C264" s="24" t="s">
        <v>31</v>
      </c>
      <c r="D264" s="25">
        <v>2</v>
      </c>
      <c r="E264" s="25" t="s">
        <v>42</v>
      </c>
      <c r="F264" s="24" t="s">
        <v>33</v>
      </c>
      <c r="G264" s="24" t="s">
        <v>34</v>
      </c>
      <c r="H264" s="24" t="s">
        <v>35</v>
      </c>
      <c r="I264" s="24"/>
      <c r="J264" s="24" t="s">
        <v>36</v>
      </c>
      <c r="K264" s="24" t="s">
        <v>37</v>
      </c>
      <c r="L264" s="26">
        <v>1</v>
      </c>
      <c r="M264" s="27">
        <v>2387</v>
      </c>
      <c r="N264" s="28" t="s">
        <v>678</v>
      </c>
      <c r="O264" s="29" t="s">
        <v>680</v>
      </c>
      <c r="P264" s="29" t="s">
        <v>44</v>
      </c>
      <c r="Q264" s="30">
        <v>8</v>
      </c>
      <c r="R264" s="6" t="s">
        <v>41</v>
      </c>
      <c r="S264" s="8">
        <v>2</v>
      </c>
      <c r="T264" s="23">
        <v>0</v>
      </c>
      <c r="U264" s="23">
        <v>0</v>
      </c>
      <c r="V264" s="23">
        <v>0</v>
      </c>
      <c r="W264" s="5">
        <f t="shared" si="6"/>
        <v>2</v>
      </c>
      <c r="X264" s="5">
        <f t="shared" si="7"/>
        <v>6</v>
      </c>
      <c r="Y264" s="13">
        <v>129618000</v>
      </c>
      <c r="Z264" s="20">
        <v>114.6878775</v>
      </c>
      <c r="AA264" s="20">
        <v>118.01853</v>
      </c>
      <c r="AB264" s="20">
        <v>121.44660989999998</v>
      </c>
      <c r="AC264" s="51"/>
    </row>
    <row r="265" spans="1:29" s="4" customFormat="1" ht="13.5" hidden="1" customHeight="1" x14ac:dyDescent="0.25">
      <c r="A265" s="25">
        <v>9</v>
      </c>
      <c r="B265" s="24" t="s">
        <v>677</v>
      </c>
      <c r="C265" s="24" t="s">
        <v>31</v>
      </c>
      <c r="D265" s="25">
        <v>3</v>
      </c>
      <c r="E265" s="25" t="s">
        <v>45</v>
      </c>
      <c r="F265" s="24" t="s">
        <v>33</v>
      </c>
      <c r="G265" s="24" t="s">
        <v>34</v>
      </c>
      <c r="H265" s="24" t="s">
        <v>35</v>
      </c>
      <c r="I265" s="24"/>
      <c r="J265" s="24" t="s">
        <v>36</v>
      </c>
      <c r="K265" s="24" t="s">
        <v>37</v>
      </c>
      <c r="L265" s="26">
        <v>1</v>
      </c>
      <c r="M265" s="27">
        <v>2387</v>
      </c>
      <c r="N265" s="28" t="s">
        <v>678</v>
      </c>
      <c r="O265" s="29" t="s">
        <v>681</v>
      </c>
      <c r="P265" s="29" t="s">
        <v>47</v>
      </c>
      <c r="Q265" s="30">
        <v>8</v>
      </c>
      <c r="R265" s="6" t="s">
        <v>41</v>
      </c>
      <c r="S265" s="8">
        <v>2</v>
      </c>
      <c r="T265" s="23">
        <v>0</v>
      </c>
      <c r="U265" s="23">
        <v>0</v>
      </c>
      <c r="V265" s="23">
        <v>0</v>
      </c>
      <c r="W265" s="5">
        <f t="shared" ref="W265:W328" si="8">IF(R265="Constante",SUM(S265:V265)/4,IF(R265="Suma",SUM(S265:V265),0))</f>
        <v>2</v>
      </c>
      <c r="X265" s="5">
        <f t="shared" ref="X265:X328" si="9">Q265-W265</f>
        <v>6</v>
      </c>
      <c r="Y265" s="13">
        <v>432060000</v>
      </c>
      <c r="Z265" s="20">
        <v>382.29292499999997</v>
      </c>
      <c r="AA265" s="20">
        <v>393.39509999999996</v>
      </c>
      <c r="AB265" s="20">
        <v>404.82203299999992</v>
      </c>
      <c r="AC265" s="51"/>
    </row>
    <row r="266" spans="1:29" s="4" customFormat="1" ht="13.5" hidden="1" customHeight="1" x14ac:dyDescent="0.25">
      <c r="A266" s="25">
        <v>9</v>
      </c>
      <c r="B266" s="24" t="s">
        <v>677</v>
      </c>
      <c r="C266" s="24" t="s">
        <v>48</v>
      </c>
      <c r="D266" s="25">
        <v>4</v>
      </c>
      <c r="E266" s="25" t="s">
        <v>49</v>
      </c>
      <c r="F266" s="24" t="s">
        <v>50</v>
      </c>
      <c r="G266" s="24" t="s">
        <v>51</v>
      </c>
      <c r="H266" s="24" t="s">
        <v>35</v>
      </c>
      <c r="I266" s="24"/>
      <c r="J266" s="24" t="s">
        <v>36</v>
      </c>
      <c r="K266" s="24" t="s">
        <v>52</v>
      </c>
      <c r="L266" s="26">
        <v>2</v>
      </c>
      <c r="M266" s="27">
        <v>2436</v>
      </c>
      <c r="N266" s="28" t="s">
        <v>682</v>
      </c>
      <c r="O266" s="29" t="s">
        <v>683</v>
      </c>
      <c r="P266" s="29" t="s">
        <v>55</v>
      </c>
      <c r="Q266" s="30">
        <v>4200</v>
      </c>
      <c r="R266" s="6" t="s">
        <v>41</v>
      </c>
      <c r="S266" s="8">
        <v>1050</v>
      </c>
      <c r="T266" s="23">
        <v>0</v>
      </c>
      <c r="U266" s="23">
        <v>0</v>
      </c>
      <c r="V266" s="23">
        <v>0</v>
      </c>
      <c r="W266" s="5">
        <f t="shared" si="8"/>
        <v>1050</v>
      </c>
      <c r="X266" s="5">
        <f t="shared" si="9"/>
        <v>3150</v>
      </c>
      <c r="Y266" s="13">
        <v>901153000</v>
      </c>
      <c r="Z266" s="20">
        <v>797.35381500000005</v>
      </c>
      <c r="AA266" s="20">
        <v>820.50977999999998</v>
      </c>
      <c r="AB266" s="20">
        <v>844.34309739999992</v>
      </c>
      <c r="AC266" s="51"/>
    </row>
    <row r="267" spans="1:29" s="4" customFormat="1" ht="13.5" hidden="1" customHeight="1" x14ac:dyDescent="0.25">
      <c r="A267" s="25">
        <v>9</v>
      </c>
      <c r="B267" s="24" t="s">
        <v>677</v>
      </c>
      <c r="C267" s="24" t="s">
        <v>31</v>
      </c>
      <c r="D267" s="25">
        <v>5</v>
      </c>
      <c r="E267" s="25" t="s">
        <v>56</v>
      </c>
      <c r="F267" s="24" t="s">
        <v>57</v>
      </c>
      <c r="G267" s="24" t="s">
        <v>58</v>
      </c>
      <c r="H267" s="24" t="s">
        <v>59</v>
      </c>
      <c r="I267" s="24" t="s">
        <v>60</v>
      </c>
      <c r="J267" s="24" t="s">
        <v>36</v>
      </c>
      <c r="K267" s="24" t="s">
        <v>61</v>
      </c>
      <c r="L267" s="26">
        <v>3</v>
      </c>
      <c r="M267" s="27">
        <v>2393</v>
      </c>
      <c r="N267" s="28" t="s">
        <v>684</v>
      </c>
      <c r="O267" s="29" t="s">
        <v>63</v>
      </c>
      <c r="P267" s="29" t="s">
        <v>64</v>
      </c>
      <c r="Q267" s="30">
        <v>4</v>
      </c>
      <c r="R267" s="6" t="s">
        <v>41</v>
      </c>
      <c r="S267" s="8">
        <v>1</v>
      </c>
      <c r="T267" s="23">
        <v>0</v>
      </c>
      <c r="U267" s="23">
        <v>0</v>
      </c>
      <c r="V267" s="23">
        <v>0</v>
      </c>
      <c r="W267" s="5">
        <f t="shared" si="8"/>
        <v>1</v>
      </c>
      <c r="X267" s="5">
        <f t="shared" si="9"/>
        <v>3</v>
      </c>
      <c r="Y267" s="13">
        <v>648089000</v>
      </c>
      <c r="Z267" s="20">
        <v>573.43938749999995</v>
      </c>
      <c r="AA267" s="20">
        <v>590.09265000000005</v>
      </c>
      <c r="AB267" s="20">
        <v>607.23304949999999</v>
      </c>
      <c r="AC267" s="51"/>
    </row>
    <row r="268" spans="1:29" s="4" customFormat="1" ht="13.5" hidden="1" customHeight="1" x14ac:dyDescent="0.25">
      <c r="A268" s="25">
        <v>9</v>
      </c>
      <c r="B268" s="24" t="s">
        <v>677</v>
      </c>
      <c r="C268" s="24" t="s">
        <v>31</v>
      </c>
      <c r="D268" s="25">
        <v>6</v>
      </c>
      <c r="E268" s="25" t="s">
        <v>65</v>
      </c>
      <c r="F268" s="24" t="s">
        <v>57</v>
      </c>
      <c r="G268" s="24" t="s">
        <v>58</v>
      </c>
      <c r="H268" s="24" t="s">
        <v>59</v>
      </c>
      <c r="I268" s="24" t="s">
        <v>60</v>
      </c>
      <c r="J268" s="24" t="s">
        <v>36</v>
      </c>
      <c r="K268" s="24" t="s">
        <v>61</v>
      </c>
      <c r="L268" s="26">
        <v>3</v>
      </c>
      <c r="M268" s="27">
        <v>2393</v>
      </c>
      <c r="N268" s="28" t="s">
        <v>684</v>
      </c>
      <c r="O268" s="29" t="s">
        <v>685</v>
      </c>
      <c r="P268" s="29" t="s">
        <v>67</v>
      </c>
      <c r="Q268" s="30">
        <v>1</v>
      </c>
      <c r="R268" s="6" t="s">
        <v>41</v>
      </c>
      <c r="S268" s="8">
        <v>1</v>
      </c>
      <c r="T268" s="23">
        <v>0</v>
      </c>
      <c r="U268" s="23">
        <v>0</v>
      </c>
      <c r="V268" s="23">
        <v>0</v>
      </c>
      <c r="W268" s="5">
        <f t="shared" si="8"/>
        <v>1</v>
      </c>
      <c r="X268" s="5">
        <f t="shared" si="9"/>
        <v>0</v>
      </c>
      <c r="Y268" s="13">
        <v>61723000</v>
      </c>
      <c r="Z268" s="20">
        <v>54.613275000000002</v>
      </c>
      <c r="AA268" s="20">
        <v>56.199300000000001</v>
      </c>
      <c r="AB268" s="20">
        <v>57.831719</v>
      </c>
      <c r="AC268" s="51"/>
    </row>
    <row r="269" spans="1:29" s="4" customFormat="1" ht="13.5" hidden="1" customHeight="1" x14ac:dyDescent="0.25">
      <c r="A269" s="25">
        <v>9</v>
      </c>
      <c r="B269" s="24" t="s">
        <v>677</v>
      </c>
      <c r="C269" s="24" t="s">
        <v>31</v>
      </c>
      <c r="D269" s="25">
        <v>7</v>
      </c>
      <c r="E269" s="25" t="s">
        <v>68</v>
      </c>
      <c r="F269" s="24" t="s">
        <v>33</v>
      </c>
      <c r="G269" s="24" t="s">
        <v>69</v>
      </c>
      <c r="H269" s="24" t="s">
        <v>35</v>
      </c>
      <c r="I269" s="24"/>
      <c r="J269" s="24" t="s">
        <v>36</v>
      </c>
      <c r="K269" s="24" t="s">
        <v>70</v>
      </c>
      <c r="L269" s="26">
        <v>4</v>
      </c>
      <c r="M269" s="27">
        <v>2311</v>
      </c>
      <c r="N269" s="28" t="s">
        <v>686</v>
      </c>
      <c r="O269" s="29" t="s">
        <v>687</v>
      </c>
      <c r="P269" s="29" t="s">
        <v>73</v>
      </c>
      <c r="Q269" s="30">
        <v>4</v>
      </c>
      <c r="R269" s="6" t="s">
        <v>41</v>
      </c>
      <c r="S269" s="8">
        <v>1</v>
      </c>
      <c r="T269" s="23">
        <v>0</v>
      </c>
      <c r="U269" s="23">
        <v>0</v>
      </c>
      <c r="V269" s="23">
        <v>0</v>
      </c>
      <c r="W269" s="5">
        <f t="shared" si="8"/>
        <v>1</v>
      </c>
      <c r="X269" s="5">
        <f t="shared" si="9"/>
        <v>3</v>
      </c>
      <c r="Y269" s="13">
        <v>98756000</v>
      </c>
      <c r="Z269" s="20">
        <v>87.381240000000005</v>
      </c>
      <c r="AA269" s="20">
        <v>89.918880000000001</v>
      </c>
      <c r="AB269" s="20">
        <v>92.530750400000002</v>
      </c>
      <c r="AC269" s="51"/>
    </row>
    <row r="270" spans="1:29" s="4" customFormat="1" ht="13.5" hidden="1" customHeight="1" x14ac:dyDescent="0.25">
      <c r="A270" s="25">
        <v>9</v>
      </c>
      <c r="B270" s="24" t="s">
        <v>677</v>
      </c>
      <c r="C270" s="24" t="s">
        <v>31</v>
      </c>
      <c r="D270" s="25">
        <v>8</v>
      </c>
      <c r="E270" s="25" t="s">
        <v>74</v>
      </c>
      <c r="F270" s="24" t="s">
        <v>33</v>
      </c>
      <c r="G270" s="24" t="s">
        <v>69</v>
      </c>
      <c r="H270" s="24" t="s">
        <v>35</v>
      </c>
      <c r="I270" s="24"/>
      <c r="J270" s="24" t="s">
        <v>36</v>
      </c>
      <c r="K270" s="24" t="s">
        <v>70</v>
      </c>
      <c r="L270" s="26">
        <v>4</v>
      </c>
      <c r="M270" s="27">
        <v>2311</v>
      </c>
      <c r="N270" s="28" t="s">
        <v>686</v>
      </c>
      <c r="O270" s="29" t="s">
        <v>688</v>
      </c>
      <c r="P270" s="29" t="s">
        <v>40</v>
      </c>
      <c r="Q270" s="30">
        <v>40</v>
      </c>
      <c r="R270" s="6" t="s">
        <v>41</v>
      </c>
      <c r="S270" s="8">
        <v>10</v>
      </c>
      <c r="T270" s="23">
        <v>0</v>
      </c>
      <c r="U270" s="23">
        <v>0</v>
      </c>
      <c r="V270" s="23">
        <v>0</v>
      </c>
      <c r="W270" s="5">
        <f t="shared" si="8"/>
        <v>10</v>
      </c>
      <c r="X270" s="5">
        <f t="shared" si="9"/>
        <v>30</v>
      </c>
      <c r="Y270" s="13">
        <v>117273000</v>
      </c>
      <c r="Z270" s="20">
        <v>103.76522249999999</v>
      </c>
      <c r="AA270" s="20">
        <v>106.77867000000001</v>
      </c>
      <c r="AB270" s="20">
        <v>109.8802661</v>
      </c>
      <c r="AC270" s="51"/>
    </row>
    <row r="271" spans="1:29" s="4" customFormat="1" ht="13.5" hidden="1" customHeight="1" x14ac:dyDescent="0.25">
      <c r="A271" s="25">
        <v>9</v>
      </c>
      <c r="B271" s="24" t="s">
        <v>677</v>
      </c>
      <c r="C271" s="24" t="s">
        <v>31</v>
      </c>
      <c r="D271" s="25">
        <v>9</v>
      </c>
      <c r="E271" s="25" t="s">
        <v>550</v>
      </c>
      <c r="F271" s="24" t="s">
        <v>33</v>
      </c>
      <c r="G271" s="24" t="s">
        <v>69</v>
      </c>
      <c r="H271" s="24" t="s">
        <v>35</v>
      </c>
      <c r="I271" s="24"/>
      <c r="J271" s="24" t="s">
        <v>36</v>
      </c>
      <c r="K271" s="24" t="s">
        <v>70</v>
      </c>
      <c r="L271" s="26">
        <v>4</v>
      </c>
      <c r="M271" s="27">
        <v>2311</v>
      </c>
      <c r="N271" s="28" t="s">
        <v>686</v>
      </c>
      <c r="O271" s="29" t="s">
        <v>689</v>
      </c>
      <c r="P271" s="29" t="s">
        <v>552</v>
      </c>
      <c r="Q271" s="30">
        <v>4</v>
      </c>
      <c r="R271" s="6" t="s">
        <v>41</v>
      </c>
      <c r="S271" s="8">
        <v>1</v>
      </c>
      <c r="T271" s="23">
        <v>0</v>
      </c>
      <c r="U271" s="23">
        <v>0</v>
      </c>
      <c r="V271" s="23">
        <v>0</v>
      </c>
      <c r="W271" s="5">
        <f t="shared" si="8"/>
        <v>1</v>
      </c>
      <c r="X271" s="5">
        <f t="shared" si="9"/>
        <v>3</v>
      </c>
      <c r="Y271" s="13">
        <v>55551000</v>
      </c>
      <c r="Z271" s="20">
        <v>49.151947499999999</v>
      </c>
      <c r="AA271" s="20">
        <v>50.579369999999997</v>
      </c>
      <c r="AB271" s="20">
        <v>52.0485471</v>
      </c>
      <c r="AC271" s="51"/>
    </row>
    <row r="272" spans="1:29" s="4" customFormat="1" ht="13.5" hidden="1" customHeight="1" x14ac:dyDescent="0.25">
      <c r="A272" s="25">
        <v>9</v>
      </c>
      <c r="B272" s="24" t="s">
        <v>677</v>
      </c>
      <c r="C272" s="24" t="s">
        <v>31</v>
      </c>
      <c r="D272" s="25">
        <v>10</v>
      </c>
      <c r="E272" s="25" t="s">
        <v>76</v>
      </c>
      <c r="F272" s="24" t="s">
        <v>33</v>
      </c>
      <c r="G272" s="24" t="s">
        <v>69</v>
      </c>
      <c r="H272" s="24" t="s">
        <v>35</v>
      </c>
      <c r="I272" s="24"/>
      <c r="J272" s="24" t="s">
        <v>36</v>
      </c>
      <c r="K272" s="24" t="s">
        <v>70</v>
      </c>
      <c r="L272" s="26">
        <v>4</v>
      </c>
      <c r="M272" s="27">
        <v>2311</v>
      </c>
      <c r="N272" s="28" t="s">
        <v>686</v>
      </c>
      <c r="O272" s="29" t="s">
        <v>690</v>
      </c>
      <c r="P272" s="29" t="s">
        <v>78</v>
      </c>
      <c r="Q272" s="30">
        <v>200</v>
      </c>
      <c r="R272" s="6" t="s">
        <v>41</v>
      </c>
      <c r="S272" s="8">
        <v>50</v>
      </c>
      <c r="T272" s="23">
        <v>0</v>
      </c>
      <c r="U272" s="23">
        <v>0</v>
      </c>
      <c r="V272" s="23">
        <v>0</v>
      </c>
      <c r="W272" s="5">
        <f t="shared" si="8"/>
        <v>50</v>
      </c>
      <c r="X272" s="5">
        <f t="shared" si="9"/>
        <v>150</v>
      </c>
      <c r="Y272" s="13">
        <v>111101000</v>
      </c>
      <c r="Z272" s="20">
        <v>98.303894999999997</v>
      </c>
      <c r="AA272" s="20">
        <v>101.15873999999999</v>
      </c>
      <c r="AB272" s="20">
        <v>104.0970942</v>
      </c>
      <c r="AC272" s="51"/>
    </row>
    <row r="273" spans="1:29" s="4" customFormat="1" ht="13.5" hidden="1" customHeight="1" x14ac:dyDescent="0.25">
      <c r="A273" s="25">
        <v>9</v>
      </c>
      <c r="B273" s="24" t="s">
        <v>677</v>
      </c>
      <c r="C273" s="24" t="s">
        <v>31</v>
      </c>
      <c r="D273" s="25">
        <v>11</v>
      </c>
      <c r="E273" s="25" t="s">
        <v>79</v>
      </c>
      <c r="F273" s="24" t="s">
        <v>33</v>
      </c>
      <c r="G273" s="24" t="s">
        <v>69</v>
      </c>
      <c r="H273" s="24" t="s">
        <v>35</v>
      </c>
      <c r="I273" s="24"/>
      <c r="J273" s="24" t="s">
        <v>36</v>
      </c>
      <c r="K273" s="24" t="s">
        <v>70</v>
      </c>
      <c r="L273" s="26">
        <v>4</v>
      </c>
      <c r="M273" s="27">
        <v>2311</v>
      </c>
      <c r="N273" s="28" t="s">
        <v>686</v>
      </c>
      <c r="O273" s="29" t="s">
        <v>691</v>
      </c>
      <c r="P273" s="29" t="s">
        <v>81</v>
      </c>
      <c r="Q273" s="30">
        <v>4</v>
      </c>
      <c r="R273" s="6" t="s">
        <v>41</v>
      </c>
      <c r="S273" s="8">
        <v>1</v>
      </c>
      <c r="T273" s="23">
        <v>0</v>
      </c>
      <c r="U273" s="23">
        <v>0</v>
      </c>
      <c r="V273" s="23">
        <v>0</v>
      </c>
      <c r="W273" s="5">
        <f t="shared" si="8"/>
        <v>1</v>
      </c>
      <c r="X273" s="5">
        <f t="shared" si="9"/>
        <v>3</v>
      </c>
      <c r="Y273" s="13">
        <v>172824000</v>
      </c>
      <c r="Z273" s="20">
        <v>152.91717000000003</v>
      </c>
      <c r="AA273" s="20">
        <v>157.35804000000002</v>
      </c>
      <c r="AB273" s="20">
        <v>161.92881320000001</v>
      </c>
      <c r="AC273" s="51"/>
    </row>
    <row r="274" spans="1:29" s="4" customFormat="1" ht="13.5" hidden="1" customHeight="1" x14ac:dyDescent="0.25">
      <c r="A274" s="25">
        <v>9</v>
      </c>
      <c r="B274" s="24" t="s">
        <v>677</v>
      </c>
      <c r="C274" s="24" t="s">
        <v>31</v>
      </c>
      <c r="D274" s="25">
        <v>12</v>
      </c>
      <c r="E274" s="25" t="s">
        <v>82</v>
      </c>
      <c r="F274" s="24" t="s">
        <v>33</v>
      </c>
      <c r="G274" s="24" t="s">
        <v>69</v>
      </c>
      <c r="H274" s="24" t="s">
        <v>35</v>
      </c>
      <c r="I274" s="24"/>
      <c r="J274" s="24" t="s">
        <v>36</v>
      </c>
      <c r="K274" s="24" t="s">
        <v>70</v>
      </c>
      <c r="L274" s="26">
        <v>4</v>
      </c>
      <c r="M274" s="27">
        <v>2311</v>
      </c>
      <c r="N274" s="28" t="s">
        <v>686</v>
      </c>
      <c r="O274" s="29" t="s">
        <v>692</v>
      </c>
      <c r="P274" s="29" t="s">
        <v>84</v>
      </c>
      <c r="Q274" s="30">
        <v>8</v>
      </c>
      <c r="R274" s="6" t="s">
        <v>41</v>
      </c>
      <c r="S274" s="8">
        <v>2</v>
      </c>
      <c r="T274" s="23">
        <v>0</v>
      </c>
      <c r="U274" s="23">
        <v>0</v>
      </c>
      <c r="V274" s="23">
        <v>0</v>
      </c>
      <c r="W274" s="5">
        <f t="shared" si="8"/>
        <v>2</v>
      </c>
      <c r="X274" s="5">
        <f t="shared" si="9"/>
        <v>6</v>
      </c>
      <c r="Y274" s="13">
        <v>117273000</v>
      </c>
      <c r="Z274" s="20">
        <v>103.76522249999999</v>
      </c>
      <c r="AA274" s="20">
        <v>106.77867000000001</v>
      </c>
      <c r="AB274" s="20">
        <v>109.8802661</v>
      </c>
      <c r="AC274" s="51"/>
    </row>
    <row r="275" spans="1:29" s="4" customFormat="1" ht="13.5" hidden="1" customHeight="1" x14ac:dyDescent="0.25">
      <c r="A275" s="25">
        <v>9</v>
      </c>
      <c r="B275" s="24" t="s">
        <v>677</v>
      </c>
      <c r="C275" s="24" t="s">
        <v>31</v>
      </c>
      <c r="D275" s="25">
        <v>13</v>
      </c>
      <c r="E275" s="25" t="s">
        <v>85</v>
      </c>
      <c r="F275" s="24" t="s">
        <v>33</v>
      </c>
      <c r="G275" s="24" t="s">
        <v>69</v>
      </c>
      <c r="H275" s="24" t="s">
        <v>35</v>
      </c>
      <c r="I275" s="24"/>
      <c r="J275" s="24" t="s">
        <v>36</v>
      </c>
      <c r="K275" s="24" t="s">
        <v>70</v>
      </c>
      <c r="L275" s="26">
        <v>4</v>
      </c>
      <c r="M275" s="27">
        <v>2311</v>
      </c>
      <c r="N275" s="28" t="s">
        <v>686</v>
      </c>
      <c r="O275" s="29" t="s">
        <v>693</v>
      </c>
      <c r="P275" s="29" t="s">
        <v>87</v>
      </c>
      <c r="Q275" s="30">
        <v>4</v>
      </c>
      <c r="R275" s="6" t="s">
        <v>41</v>
      </c>
      <c r="S275" s="8">
        <v>1</v>
      </c>
      <c r="T275" s="23">
        <v>0</v>
      </c>
      <c r="U275" s="23">
        <v>0</v>
      </c>
      <c r="V275" s="23">
        <v>0</v>
      </c>
      <c r="W275" s="5">
        <f t="shared" si="8"/>
        <v>1</v>
      </c>
      <c r="X275" s="5">
        <f t="shared" si="9"/>
        <v>3</v>
      </c>
      <c r="Y275" s="13">
        <v>111101000</v>
      </c>
      <c r="Z275" s="20">
        <v>98.303894999999997</v>
      </c>
      <c r="AA275" s="20">
        <v>101.15873999999999</v>
      </c>
      <c r="AB275" s="20">
        <v>104.0970942</v>
      </c>
      <c r="AC275" s="51"/>
    </row>
    <row r="276" spans="1:29" s="4" customFormat="1" ht="13.5" hidden="1" customHeight="1" x14ac:dyDescent="0.25">
      <c r="A276" s="25">
        <v>9</v>
      </c>
      <c r="B276" s="24" t="s">
        <v>677</v>
      </c>
      <c r="C276" s="24" t="s">
        <v>149</v>
      </c>
      <c r="D276" s="25">
        <v>14</v>
      </c>
      <c r="E276" s="25" t="s">
        <v>557</v>
      </c>
      <c r="F276" s="24" t="s">
        <v>33</v>
      </c>
      <c r="G276" s="24" t="s">
        <v>558</v>
      </c>
      <c r="H276" s="24" t="s">
        <v>35</v>
      </c>
      <c r="I276" s="24"/>
      <c r="J276" s="24" t="s">
        <v>36</v>
      </c>
      <c r="K276" s="24" t="s">
        <v>93</v>
      </c>
      <c r="L276" s="26">
        <v>5</v>
      </c>
      <c r="M276" s="27">
        <v>2432</v>
      </c>
      <c r="N276" s="28" t="s">
        <v>694</v>
      </c>
      <c r="O276" s="29" t="s">
        <v>695</v>
      </c>
      <c r="P276" s="29" t="s">
        <v>561</v>
      </c>
      <c r="Q276" s="30">
        <v>5</v>
      </c>
      <c r="R276" s="6" t="s">
        <v>41</v>
      </c>
      <c r="S276" s="8">
        <v>1</v>
      </c>
      <c r="T276" s="23">
        <v>0</v>
      </c>
      <c r="U276" s="23">
        <v>0</v>
      </c>
      <c r="V276" s="23">
        <v>0</v>
      </c>
      <c r="W276" s="5">
        <f t="shared" si="8"/>
        <v>1</v>
      </c>
      <c r="X276" s="5">
        <f t="shared" si="9"/>
        <v>4</v>
      </c>
      <c r="Y276" s="13">
        <v>839430000</v>
      </c>
      <c r="Z276" s="20">
        <v>742.74054000000001</v>
      </c>
      <c r="AA276" s="20">
        <v>764.31047999999998</v>
      </c>
      <c r="AB276" s="20">
        <v>786.51137840000013</v>
      </c>
      <c r="AC276" s="51"/>
    </row>
    <row r="277" spans="1:29" s="4" customFormat="1" ht="13.5" hidden="1" customHeight="1" x14ac:dyDescent="0.25">
      <c r="A277" s="25">
        <v>9</v>
      </c>
      <c r="B277" s="24" t="s">
        <v>677</v>
      </c>
      <c r="C277" s="24" t="s">
        <v>88</v>
      </c>
      <c r="D277" s="25">
        <v>15</v>
      </c>
      <c r="E277" s="25" t="s">
        <v>89</v>
      </c>
      <c r="F277" s="24" t="s">
        <v>90</v>
      </c>
      <c r="G277" s="24" t="s">
        <v>91</v>
      </c>
      <c r="H277" s="24" t="s">
        <v>35</v>
      </c>
      <c r="I277" s="24" t="s">
        <v>92</v>
      </c>
      <c r="J277" s="24" t="s">
        <v>36</v>
      </c>
      <c r="K277" s="24" t="s">
        <v>93</v>
      </c>
      <c r="L277" s="26">
        <v>6</v>
      </c>
      <c r="M277" s="27">
        <v>2397</v>
      </c>
      <c r="N277" s="28" t="s">
        <v>696</v>
      </c>
      <c r="O277" s="29" t="s">
        <v>697</v>
      </c>
      <c r="P277" s="29" t="s">
        <v>67</v>
      </c>
      <c r="Q277" s="30">
        <v>6200</v>
      </c>
      <c r="R277" s="6" t="s">
        <v>41</v>
      </c>
      <c r="S277" s="8">
        <v>1550</v>
      </c>
      <c r="T277" s="23">
        <v>0</v>
      </c>
      <c r="U277" s="23">
        <v>0</v>
      </c>
      <c r="V277" s="23">
        <v>0</v>
      </c>
      <c r="W277" s="5">
        <f t="shared" si="8"/>
        <v>1550</v>
      </c>
      <c r="X277" s="5">
        <f t="shared" si="9"/>
        <v>4650</v>
      </c>
      <c r="Y277" s="13">
        <v>1277662000</v>
      </c>
      <c r="Z277" s="20">
        <v>1130.4947924999999</v>
      </c>
      <c r="AA277" s="20">
        <v>1163.3255099999999</v>
      </c>
      <c r="AB277" s="20">
        <v>1197.1165833</v>
      </c>
      <c r="AC277" s="51"/>
    </row>
    <row r="278" spans="1:29" s="4" customFormat="1" ht="13.5" hidden="1" customHeight="1" x14ac:dyDescent="0.25">
      <c r="A278" s="25">
        <v>9</v>
      </c>
      <c r="B278" s="24" t="s">
        <v>677</v>
      </c>
      <c r="C278" s="24" t="s">
        <v>31</v>
      </c>
      <c r="D278" s="25">
        <v>16</v>
      </c>
      <c r="E278" s="25" t="s">
        <v>96</v>
      </c>
      <c r="F278" s="24" t="s">
        <v>33</v>
      </c>
      <c r="G278" s="24" t="s">
        <v>97</v>
      </c>
      <c r="H278" s="24" t="s">
        <v>59</v>
      </c>
      <c r="I278" s="24" t="s">
        <v>60</v>
      </c>
      <c r="J278" s="24" t="s">
        <v>36</v>
      </c>
      <c r="K278" s="24" t="s">
        <v>93</v>
      </c>
      <c r="L278" s="26">
        <v>7</v>
      </c>
      <c r="M278" s="27">
        <v>2400</v>
      </c>
      <c r="N278" s="28" t="s">
        <v>698</v>
      </c>
      <c r="O278" s="29" t="s">
        <v>99</v>
      </c>
      <c r="P278" s="29" t="s">
        <v>100</v>
      </c>
      <c r="Q278" s="30">
        <v>4</v>
      </c>
      <c r="R278" s="6" t="s">
        <v>41</v>
      </c>
      <c r="S278" s="8">
        <v>1</v>
      </c>
      <c r="T278" s="23">
        <v>0</v>
      </c>
      <c r="U278" s="23">
        <v>0</v>
      </c>
      <c r="V278" s="23">
        <v>0</v>
      </c>
      <c r="W278" s="5">
        <f t="shared" si="8"/>
        <v>1</v>
      </c>
      <c r="X278" s="5">
        <f t="shared" si="9"/>
        <v>3</v>
      </c>
      <c r="Y278" s="13">
        <v>715985000</v>
      </c>
      <c r="Z278" s="20">
        <v>633.51399000000004</v>
      </c>
      <c r="AA278" s="20">
        <v>651.91188</v>
      </c>
      <c r="AB278" s="20">
        <v>670.84794039999997</v>
      </c>
      <c r="AC278" s="51"/>
    </row>
    <row r="279" spans="1:29" s="4" customFormat="1" ht="13.5" hidden="1" customHeight="1" x14ac:dyDescent="0.25">
      <c r="A279" s="25">
        <v>9</v>
      </c>
      <c r="B279" s="24" t="s">
        <v>677</v>
      </c>
      <c r="C279" s="24" t="s">
        <v>31</v>
      </c>
      <c r="D279" s="25" t="s">
        <v>699</v>
      </c>
      <c r="E279" s="25" t="s">
        <v>700</v>
      </c>
      <c r="F279" s="24" t="e">
        <v>#N/A</v>
      </c>
      <c r="G279" s="24" t="e">
        <v>#N/A</v>
      </c>
      <c r="H279" s="24" t="s">
        <v>59</v>
      </c>
      <c r="I279" s="24"/>
      <c r="J279" s="24" t="s">
        <v>36</v>
      </c>
      <c r="K279" s="24" t="s">
        <v>93</v>
      </c>
      <c r="L279" s="26">
        <v>7</v>
      </c>
      <c r="M279" s="27">
        <v>2400</v>
      </c>
      <c r="N279" s="28" t="s">
        <v>698</v>
      </c>
      <c r="O279" s="29" t="s">
        <v>701</v>
      </c>
      <c r="P279" s="29" t="s">
        <v>100</v>
      </c>
      <c r="Q279" s="30">
        <v>4</v>
      </c>
      <c r="R279" s="6" t="s">
        <v>41</v>
      </c>
      <c r="S279" s="8">
        <v>1</v>
      </c>
      <c r="T279" s="23">
        <v>0</v>
      </c>
      <c r="U279" s="23">
        <v>0</v>
      </c>
      <c r="V279" s="23">
        <v>0</v>
      </c>
      <c r="W279" s="5">
        <f t="shared" si="8"/>
        <v>1</v>
      </c>
      <c r="X279" s="5">
        <f t="shared" si="9"/>
        <v>3</v>
      </c>
      <c r="Y279" s="13">
        <v>333303000</v>
      </c>
      <c r="Z279" s="20">
        <v>294.91168499999998</v>
      </c>
      <c r="AA279" s="20">
        <v>303.47622000000001</v>
      </c>
      <c r="AB279" s="20">
        <v>312.29128260000005</v>
      </c>
      <c r="AC279" s="51"/>
    </row>
    <row r="280" spans="1:29" s="4" customFormat="1" ht="13.5" hidden="1" customHeight="1" x14ac:dyDescent="0.25">
      <c r="A280" s="25">
        <v>9</v>
      </c>
      <c r="B280" s="24" t="s">
        <v>677</v>
      </c>
      <c r="C280" s="24" t="s">
        <v>101</v>
      </c>
      <c r="D280" s="25">
        <v>46</v>
      </c>
      <c r="E280" s="25" t="s">
        <v>102</v>
      </c>
      <c r="F280" s="24" t="s">
        <v>103</v>
      </c>
      <c r="G280" s="24" t="s">
        <v>104</v>
      </c>
      <c r="H280" s="24" t="s">
        <v>59</v>
      </c>
      <c r="I280" s="24" t="s">
        <v>105</v>
      </c>
      <c r="J280" s="24" t="s">
        <v>106</v>
      </c>
      <c r="K280" s="24" t="s">
        <v>107</v>
      </c>
      <c r="L280" s="26">
        <v>8</v>
      </c>
      <c r="M280" s="27">
        <v>2433</v>
      </c>
      <c r="N280" s="28" t="s">
        <v>702</v>
      </c>
      <c r="O280" s="29" t="s">
        <v>703</v>
      </c>
      <c r="P280" s="29" t="s">
        <v>110</v>
      </c>
      <c r="Q280" s="30">
        <v>1280</v>
      </c>
      <c r="R280" s="6" t="s">
        <v>41</v>
      </c>
      <c r="S280" s="8">
        <v>320</v>
      </c>
      <c r="T280" s="23">
        <v>0</v>
      </c>
      <c r="U280" s="23">
        <v>0</v>
      </c>
      <c r="V280" s="23">
        <v>0</v>
      </c>
      <c r="W280" s="5">
        <f t="shared" si="8"/>
        <v>320</v>
      </c>
      <c r="X280" s="5">
        <f t="shared" si="9"/>
        <v>960</v>
      </c>
      <c r="Y280" s="13">
        <v>1388763000</v>
      </c>
      <c r="Z280" s="20">
        <v>1228.7986874999999</v>
      </c>
      <c r="AA280" s="20">
        <v>1264.48425</v>
      </c>
      <c r="AB280" s="20">
        <v>1301.2136774999999</v>
      </c>
      <c r="AC280" s="51"/>
    </row>
    <row r="281" spans="1:29" s="4" customFormat="1" ht="13.5" hidden="1" customHeight="1" x14ac:dyDescent="0.25">
      <c r="A281" s="25">
        <v>9</v>
      </c>
      <c r="B281" s="24" t="s">
        <v>677</v>
      </c>
      <c r="C281" s="24" t="s">
        <v>101</v>
      </c>
      <c r="D281" s="25">
        <v>47</v>
      </c>
      <c r="E281" s="25" t="s">
        <v>111</v>
      </c>
      <c r="F281" s="24" t="s">
        <v>103</v>
      </c>
      <c r="G281" s="24" t="s">
        <v>112</v>
      </c>
      <c r="H281" s="24" t="s">
        <v>59</v>
      </c>
      <c r="I281" s="24" t="s">
        <v>105</v>
      </c>
      <c r="J281" s="24" t="s">
        <v>106</v>
      </c>
      <c r="K281" s="24" t="s">
        <v>107</v>
      </c>
      <c r="L281" s="26">
        <v>8</v>
      </c>
      <c r="M281" s="27">
        <v>2433</v>
      </c>
      <c r="N281" s="28" t="s">
        <v>702</v>
      </c>
      <c r="O281" s="29" t="s">
        <v>704</v>
      </c>
      <c r="P281" s="29" t="s">
        <v>114</v>
      </c>
      <c r="Q281" s="30">
        <v>36000</v>
      </c>
      <c r="R281" s="6" t="s">
        <v>41</v>
      </c>
      <c r="S281" s="8">
        <v>9000</v>
      </c>
      <c r="T281" s="23">
        <v>0</v>
      </c>
      <c r="U281" s="23">
        <v>0</v>
      </c>
      <c r="V281" s="23">
        <v>0</v>
      </c>
      <c r="W281" s="5">
        <f t="shared" si="8"/>
        <v>9000</v>
      </c>
      <c r="X281" s="5">
        <f t="shared" si="9"/>
        <v>27000</v>
      </c>
      <c r="Y281" s="13">
        <v>4252702000</v>
      </c>
      <c r="Z281" s="20">
        <v>3762.8546474999998</v>
      </c>
      <c r="AA281" s="20">
        <v>3872.13177</v>
      </c>
      <c r="AB281" s="20">
        <v>3984.6054391000002</v>
      </c>
      <c r="AC281" s="51"/>
    </row>
    <row r="282" spans="1:29" s="4" customFormat="1" ht="13.5" hidden="1" customHeight="1" x14ac:dyDescent="0.25">
      <c r="A282" s="25">
        <v>9</v>
      </c>
      <c r="B282" s="24" t="s">
        <v>677</v>
      </c>
      <c r="C282" s="24" t="s">
        <v>101</v>
      </c>
      <c r="D282" s="25">
        <v>48</v>
      </c>
      <c r="E282" s="25" t="s">
        <v>115</v>
      </c>
      <c r="F282" s="24" t="s">
        <v>103</v>
      </c>
      <c r="G282" s="24" t="s">
        <v>116</v>
      </c>
      <c r="H282" s="24" t="s">
        <v>59</v>
      </c>
      <c r="I282" s="24" t="s">
        <v>105</v>
      </c>
      <c r="J282" s="24" t="s">
        <v>106</v>
      </c>
      <c r="K282" s="24" t="s">
        <v>107</v>
      </c>
      <c r="L282" s="26">
        <v>8</v>
      </c>
      <c r="M282" s="27">
        <v>2433</v>
      </c>
      <c r="N282" s="28" t="s">
        <v>702</v>
      </c>
      <c r="O282" s="29" t="s">
        <v>705</v>
      </c>
      <c r="P282" s="29" t="s">
        <v>118</v>
      </c>
      <c r="Q282" s="30">
        <v>1480</v>
      </c>
      <c r="R282" s="6" t="s">
        <v>119</v>
      </c>
      <c r="S282" s="8">
        <v>1480</v>
      </c>
      <c r="T282" s="23">
        <v>0</v>
      </c>
      <c r="U282" s="23">
        <v>0</v>
      </c>
      <c r="V282" s="23">
        <v>0</v>
      </c>
      <c r="W282" s="5">
        <f t="shared" si="8"/>
        <v>370</v>
      </c>
      <c r="X282" s="5">
        <f t="shared" si="9"/>
        <v>1110</v>
      </c>
      <c r="Y282" s="13">
        <v>2950350000</v>
      </c>
      <c r="Z282" s="20">
        <v>2610.514545</v>
      </c>
      <c r="AA282" s="20">
        <v>2686.32654</v>
      </c>
      <c r="AB282" s="20">
        <v>2764.3561682000004</v>
      </c>
      <c r="AC282" s="51"/>
    </row>
    <row r="283" spans="1:29" s="4" customFormat="1" ht="13.5" hidden="1" customHeight="1" x14ac:dyDescent="0.25">
      <c r="A283" s="25">
        <v>9</v>
      </c>
      <c r="B283" s="24" t="s">
        <v>677</v>
      </c>
      <c r="C283" s="24" t="s">
        <v>101</v>
      </c>
      <c r="D283" s="25">
        <v>49</v>
      </c>
      <c r="E283" s="25" t="s">
        <v>435</v>
      </c>
      <c r="F283" s="24" t="s">
        <v>103</v>
      </c>
      <c r="G283" s="24" t="s">
        <v>436</v>
      </c>
      <c r="H283" s="24" t="s">
        <v>59</v>
      </c>
      <c r="I283" s="24" t="s">
        <v>105</v>
      </c>
      <c r="J283" s="24" t="s">
        <v>106</v>
      </c>
      <c r="K283" s="24" t="s">
        <v>437</v>
      </c>
      <c r="L283" s="26">
        <v>9</v>
      </c>
      <c r="M283" s="27">
        <v>2547</v>
      </c>
      <c r="N283" s="28" t="s">
        <v>706</v>
      </c>
      <c r="O283" s="29" t="s">
        <v>707</v>
      </c>
      <c r="P283" s="29" t="s">
        <v>440</v>
      </c>
      <c r="Q283" s="30">
        <v>100</v>
      </c>
      <c r="R283" s="6" t="s">
        <v>41</v>
      </c>
      <c r="S283" s="8">
        <v>25</v>
      </c>
      <c r="T283" s="23">
        <v>0</v>
      </c>
      <c r="U283" s="23">
        <v>0</v>
      </c>
      <c r="V283" s="23">
        <v>0</v>
      </c>
      <c r="W283" s="5">
        <f t="shared" si="8"/>
        <v>25</v>
      </c>
      <c r="X283" s="5">
        <f t="shared" si="9"/>
        <v>75</v>
      </c>
      <c r="Y283" s="13">
        <v>462921000</v>
      </c>
      <c r="Z283" s="20">
        <v>409.59956249999999</v>
      </c>
      <c r="AA283" s="20">
        <v>421.49475000000001</v>
      </c>
      <c r="AB283" s="20">
        <v>433.73789249999999</v>
      </c>
      <c r="AC283" s="51"/>
    </row>
    <row r="284" spans="1:29" s="4" customFormat="1" ht="13.5" hidden="1" customHeight="1" x14ac:dyDescent="0.25">
      <c r="A284" s="25">
        <v>9</v>
      </c>
      <c r="B284" s="24" t="s">
        <v>677</v>
      </c>
      <c r="C284" s="24" t="s">
        <v>101</v>
      </c>
      <c r="D284" s="25" t="s">
        <v>708</v>
      </c>
      <c r="E284" s="25" t="s">
        <v>709</v>
      </c>
      <c r="F284" s="24" t="e">
        <v>#N/A</v>
      </c>
      <c r="G284" s="24" t="e">
        <v>#N/A</v>
      </c>
      <c r="H284" s="24" t="s">
        <v>59</v>
      </c>
      <c r="I284" s="24"/>
      <c r="J284" s="24" t="s">
        <v>106</v>
      </c>
      <c r="K284" s="24" t="s">
        <v>437</v>
      </c>
      <c r="L284" s="26">
        <v>9</v>
      </c>
      <c r="M284" s="27">
        <v>2547</v>
      </c>
      <c r="N284" s="28" t="s">
        <v>706</v>
      </c>
      <c r="O284" s="29" t="s">
        <v>710</v>
      </c>
      <c r="P284" s="29" t="s">
        <v>440</v>
      </c>
      <c r="Q284" s="30">
        <v>3000</v>
      </c>
      <c r="R284" s="6" t="s">
        <v>119</v>
      </c>
      <c r="S284" s="8">
        <v>3000</v>
      </c>
      <c r="T284" s="23">
        <v>0</v>
      </c>
      <c r="U284" s="23">
        <v>0</v>
      </c>
      <c r="V284" s="23">
        <v>0</v>
      </c>
      <c r="W284" s="5">
        <f t="shared" si="8"/>
        <v>750</v>
      </c>
      <c r="X284" s="5">
        <f t="shared" si="9"/>
        <v>2250</v>
      </c>
      <c r="Y284" s="13">
        <v>290097000</v>
      </c>
      <c r="Z284" s="20">
        <v>256.68239249999999</v>
      </c>
      <c r="AA284" s="20">
        <v>264.13670999999999</v>
      </c>
      <c r="AB284" s="20">
        <v>271.80907929999995</v>
      </c>
      <c r="AC284" s="51"/>
    </row>
    <row r="285" spans="1:29" s="4" customFormat="1" ht="13.5" hidden="1" customHeight="1" x14ac:dyDescent="0.25">
      <c r="A285" s="25">
        <v>9</v>
      </c>
      <c r="B285" s="24" t="s">
        <v>677</v>
      </c>
      <c r="C285" s="24" t="s">
        <v>120</v>
      </c>
      <c r="D285" s="25">
        <v>17</v>
      </c>
      <c r="E285" s="25" t="s">
        <v>121</v>
      </c>
      <c r="F285" s="24" t="s">
        <v>122</v>
      </c>
      <c r="G285" s="24" t="s">
        <v>123</v>
      </c>
      <c r="H285" s="24" t="s">
        <v>59</v>
      </c>
      <c r="I285" s="24" t="s">
        <v>124</v>
      </c>
      <c r="J285" s="24" t="s">
        <v>106</v>
      </c>
      <c r="K285" s="24" t="s">
        <v>125</v>
      </c>
      <c r="L285" s="26">
        <v>10</v>
      </c>
      <c r="M285" s="27">
        <v>2392</v>
      </c>
      <c r="N285" s="28" t="s">
        <v>711</v>
      </c>
      <c r="O285" s="29" t="s">
        <v>712</v>
      </c>
      <c r="P285" s="29" t="s">
        <v>128</v>
      </c>
      <c r="Q285" s="30">
        <v>600</v>
      </c>
      <c r="R285" s="6" t="s">
        <v>41</v>
      </c>
      <c r="S285" s="8">
        <v>150</v>
      </c>
      <c r="T285" s="23">
        <v>0</v>
      </c>
      <c r="U285" s="23">
        <v>0</v>
      </c>
      <c r="V285" s="23">
        <v>0</v>
      </c>
      <c r="W285" s="5">
        <f t="shared" si="8"/>
        <v>150</v>
      </c>
      <c r="X285" s="5">
        <f t="shared" si="9"/>
        <v>450</v>
      </c>
      <c r="Y285" s="13">
        <v>401198000</v>
      </c>
      <c r="Z285" s="20">
        <v>354.98628750000006</v>
      </c>
      <c r="AA285" s="20">
        <v>365.29545000000007</v>
      </c>
      <c r="AB285" s="20">
        <v>375.90617350000008</v>
      </c>
      <c r="AC285" s="51"/>
    </row>
    <row r="286" spans="1:29" s="4" customFormat="1" ht="13.5" hidden="1" customHeight="1" x14ac:dyDescent="0.25">
      <c r="A286" s="25">
        <v>9</v>
      </c>
      <c r="B286" s="24" t="s">
        <v>677</v>
      </c>
      <c r="C286" s="24" t="s">
        <v>120</v>
      </c>
      <c r="D286" s="25">
        <v>18</v>
      </c>
      <c r="E286" s="25" t="s">
        <v>129</v>
      </c>
      <c r="F286" s="24" t="s">
        <v>122</v>
      </c>
      <c r="G286" s="24" t="s">
        <v>130</v>
      </c>
      <c r="H286" s="24" t="s">
        <v>59</v>
      </c>
      <c r="I286" s="24" t="s">
        <v>124</v>
      </c>
      <c r="J286" s="24" t="s">
        <v>106</v>
      </c>
      <c r="K286" s="24" t="s">
        <v>125</v>
      </c>
      <c r="L286" s="26">
        <v>10</v>
      </c>
      <c r="M286" s="27">
        <v>2392</v>
      </c>
      <c r="N286" s="28" t="s">
        <v>711</v>
      </c>
      <c r="O286" s="29" t="s">
        <v>713</v>
      </c>
      <c r="P286" s="29" t="s">
        <v>132</v>
      </c>
      <c r="Q286" s="30">
        <v>1200</v>
      </c>
      <c r="R286" s="6" t="s">
        <v>41</v>
      </c>
      <c r="S286" s="8">
        <v>300</v>
      </c>
      <c r="T286" s="23">
        <v>0</v>
      </c>
      <c r="U286" s="23">
        <v>0</v>
      </c>
      <c r="V286" s="23">
        <v>0</v>
      </c>
      <c r="W286" s="5">
        <f t="shared" si="8"/>
        <v>300</v>
      </c>
      <c r="X286" s="5">
        <f t="shared" si="9"/>
        <v>900</v>
      </c>
      <c r="Y286" s="13">
        <v>277753000</v>
      </c>
      <c r="Z286" s="20">
        <v>245.75973750000003</v>
      </c>
      <c r="AA286" s="20">
        <v>252.89685000000003</v>
      </c>
      <c r="AB286" s="20">
        <v>260.24273550000004</v>
      </c>
      <c r="AC286" s="51"/>
    </row>
    <row r="287" spans="1:29" s="4" customFormat="1" ht="13.5" hidden="1" customHeight="1" x14ac:dyDescent="0.25">
      <c r="A287" s="25">
        <v>9</v>
      </c>
      <c r="B287" s="24" t="s">
        <v>677</v>
      </c>
      <c r="C287" s="24" t="s">
        <v>120</v>
      </c>
      <c r="D287" s="25">
        <v>19</v>
      </c>
      <c r="E287" s="25" t="s">
        <v>133</v>
      </c>
      <c r="F287" s="24" t="s">
        <v>122</v>
      </c>
      <c r="G287" s="24" t="s">
        <v>134</v>
      </c>
      <c r="H287" s="24" t="s">
        <v>59</v>
      </c>
      <c r="I287" s="24" t="s">
        <v>124</v>
      </c>
      <c r="J287" s="24" t="s">
        <v>106</v>
      </c>
      <c r="K287" s="24" t="s">
        <v>125</v>
      </c>
      <c r="L287" s="26">
        <v>10</v>
      </c>
      <c r="M287" s="27">
        <v>2392</v>
      </c>
      <c r="N287" s="28" t="s">
        <v>711</v>
      </c>
      <c r="O287" s="29" t="s">
        <v>714</v>
      </c>
      <c r="P287" s="29" t="s">
        <v>136</v>
      </c>
      <c r="Q287" s="30">
        <v>900</v>
      </c>
      <c r="R287" s="6" t="s">
        <v>41</v>
      </c>
      <c r="S287" s="8">
        <v>225</v>
      </c>
      <c r="T287" s="23">
        <v>0</v>
      </c>
      <c r="U287" s="23">
        <v>0</v>
      </c>
      <c r="V287" s="23">
        <v>0</v>
      </c>
      <c r="W287" s="5">
        <f t="shared" si="8"/>
        <v>225</v>
      </c>
      <c r="X287" s="5">
        <f t="shared" si="9"/>
        <v>675</v>
      </c>
      <c r="Y287" s="13">
        <v>833258000</v>
      </c>
      <c r="Z287" s="20">
        <v>737.27921250000009</v>
      </c>
      <c r="AA287" s="20">
        <v>758.69055000000014</v>
      </c>
      <c r="AB287" s="20">
        <v>780.72820650000017</v>
      </c>
      <c r="AC287" s="51"/>
    </row>
    <row r="288" spans="1:29" s="4" customFormat="1" ht="13.5" hidden="1" customHeight="1" x14ac:dyDescent="0.25">
      <c r="A288" s="25">
        <v>9</v>
      </c>
      <c r="B288" s="24" t="s">
        <v>677</v>
      </c>
      <c r="C288" s="24" t="s">
        <v>120</v>
      </c>
      <c r="D288" s="25">
        <v>20</v>
      </c>
      <c r="E288" s="25" t="s">
        <v>137</v>
      </c>
      <c r="F288" s="24" t="s">
        <v>122</v>
      </c>
      <c r="G288" s="24" t="s">
        <v>138</v>
      </c>
      <c r="H288" s="24" t="s">
        <v>59</v>
      </c>
      <c r="I288" s="24" t="s">
        <v>124</v>
      </c>
      <c r="J288" s="24" t="s">
        <v>106</v>
      </c>
      <c r="K288" s="24" t="s">
        <v>125</v>
      </c>
      <c r="L288" s="26">
        <v>10</v>
      </c>
      <c r="M288" s="27">
        <v>2392</v>
      </c>
      <c r="N288" s="28" t="s">
        <v>711</v>
      </c>
      <c r="O288" s="29" t="s">
        <v>715</v>
      </c>
      <c r="P288" s="29" t="s">
        <v>140</v>
      </c>
      <c r="Q288" s="30">
        <v>1000</v>
      </c>
      <c r="R288" s="6" t="s">
        <v>41</v>
      </c>
      <c r="S288" s="8">
        <v>250</v>
      </c>
      <c r="T288" s="23">
        <v>0</v>
      </c>
      <c r="U288" s="23">
        <v>0</v>
      </c>
      <c r="V288" s="23">
        <v>0</v>
      </c>
      <c r="W288" s="5">
        <f t="shared" si="8"/>
        <v>250</v>
      </c>
      <c r="X288" s="5">
        <f t="shared" si="9"/>
        <v>750</v>
      </c>
      <c r="Y288" s="13">
        <v>339475000</v>
      </c>
      <c r="Z288" s="20">
        <v>300.37301250000007</v>
      </c>
      <c r="AA288" s="20">
        <v>309.09615000000008</v>
      </c>
      <c r="AB288" s="20">
        <v>318.07445450000006</v>
      </c>
      <c r="AC288" s="51"/>
    </row>
    <row r="289" spans="1:29" s="4" customFormat="1" ht="13.5" hidden="1" customHeight="1" x14ac:dyDescent="0.25">
      <c r="A289" s="25">
        <v>9</v>
      </c>
      <c r="B289" s="24" t="s">
        <v>677</v>
      </c>
      <c r="C289" s="24" t="s">
        <v>120</v>
      </c>
      <c r="D289" s="25">
        <v>23</v>
      </c>
      <c r="E289" s="25" t="s">
        <v>145</v>
      </c>
      <c r="F289" s="24" t="s">
        <v>122</v>
      </c>
      <c r="G289" s="24" t="s">
        <v>146</v>
      </c>
      <c r="H289" s="24" t="s">
        <v>35</v>
      </c>
      <c r="I289" s="24"/>
      <c r="J289" s="24" t="s">
        <v>106</v>
      </c>
      <c r="K289" s="24" t="s">
        <v>125</v>
      </c>
      <c r="L289" s="26">
        <v>10</v>
      </c>
      <c r="M289" s="27">
        <v>2392</v>
      </c>
      <c r="N289" s="28" t="s">
        <v>711</v>
      </c>
      <c r="O289" s="29" t="s">
        <v>716</v>
      </c>
      <c r="P289" s="29" t="s">
        <v>148</v>
      </c>
      <c r="Q289" s="30">
        <v>1000</v>
      </c>
      <c r="R289" s="6" t="s">
        <v>41</v>
      </c>
      <c r="S289" s="8">
        <v>250</v>
      </c>
      <c r="T289" s="23">
        <v>0</v>
      </c>
      <c r="U289" s="23">
        <v>0</v>
      </c>
      <c r="V289" s="23">
        <v>0</v>
      </c>
      <c r="W289" s="5">
        <f t="shared" si="8"/>
        <v>250</v>
      </c>
      <c r="X289" s="5">
        <f t="shared" si="9"/>
        <v>750</v>
      </c>
      <c r="Y289" s="13">
        <v>870292000</v>
      </c>
      <c r="Z289" s="20">
        <v>770.04717749999998</v>
      </c>
      <c r="AA289" s="20">
        <v>792.41012999999998</v>
      </c>
      <c r="AB289" s="20">
        <v>815.42723790000002</v>
      </c>
      <c r="AC289" s="51"/>
    </row>
    <row r="290" spans="1:29" s="4" customFormat="1" ht="13.5" hidden="1" customHeight="1" x14ac:dyDescent="0.25">
      <c r="A290" s="25">
        <v>9</v>
      </c>
      <c r="B290" s="24" t="s">
        <v>677</v>
      </c>
      <c r="C290" s="24" t="s">
        <v>149</v>
      </c>
      <c r="D290" s="25">
        <v>100</v>
      </c>
      <c r="E290" s="25" t="s">
        <v>150</v>
      </c>
      <c r="F290" s="24" t="s">
        <v>151</v>
      </c>
      <c r="G290" s="24" t="s">
        <v>152</v>
      </c>
      <c r="H290" s="24" t="s">
        <v>59</v>
      </c>
      <c r="I290" s="24"/>
      <c r="J290" s="24" t="s">
        <v>153</v>
      </c>
      <c r="K290" s="24" t="s">
        <v>154</v>
      </c>
      <c r="L290" s="26">
        <v>11</v>
      </c>
      <c r="M290" s="27">
        <v>2390</v>
      </c>
      <c r="N290" s="28" t="s">
        <v>717</v>
      </c>
      <c r="O290" s="29" t="s">
        <v>718</v>
      </c>
      <c r="P290" s="29" t="s">
        <v>157</v>
      </c>
      <c r="Q290" s="30">
        <v>1</v>
      </c>
      <c r="R290" s="6" t="s">
        <v>41</v>
      </c>
      <c r="S290" s="8">
        <v>1</v>
      </c>
      <c r="T290" s="23">
        <v>0</v>
      </c>
      <c r="U290" s="23">
        <v>0</v>
      </c>
      <c r="V290" s="23">
        <v>0</v>
      </c>
      <c r="W290" s="5">
        <f t="shared" si="8"/>
        <v>1</v>
      </c>
      <c r="X290" s="5">
        <f t="shared" si="9"/>
        <v>0</v>
      </c>
      <c r="Y290" s="13">
        <v>894981000</v>
      </c>
      <c r="Z290" s="20">
        <v>791.89248750000002</v>
      </c>
      <c r="AA290" s="20">
        <v>814.88985000000002</v>
      </c>
      <c r="AB290" s="20">
        <v>838.55992549999996</v>
      </c>
      <c r="AC290" s="51"/>
    </row>
    <row r="291" spans="1:29" s="4" customFormat="1" ht="13.5" hidden="1" customHeight="1" x14ac:dyDescent="0.25">
      <c r="A291" s="25">
        <v>9</v>
      </c>
      <c r="B291" s="24" t="s">
        <v>677</v>
      </c>
      <c r="C291" s="24" t="s">
        <v>149</v>
      </c>
      <c r="D291" s="25">
        <v>101</v>
      </c>
      <c r="E291" s="25" t="s">
        <v>158</v>
      </c>
      <c r="F291" s="24" t="s">
        <v>151</v>
      </c>
      <c r="G291" s="24" t="s">
        <v>152</v>
      </c>
      <c r="H291" s="24" t="s">
        <v>59</v>
      </c>
      <c r="I291" s="24"/>
      <c r="J291" s="24" t="s">
        <v>153</v>
      </c>
      <c r="K291" s="24" t="s">
        <v>154</v>
      </c>
      <c r="L291" s="26">
        <v>11</v>
      </c>
      <c r="M291" s="27">
        <v>2390</v>
      </c>
      <c r="N291" s="28" t="s">
        <v>717</v>
      </c>
      <c r="O291" s="29" t="s">
        <v>719</v>
      </c>
      <c r="P291" s="29" t="s">
        <v>160</v>
      </c>
      <c r="Q291" s="30">
        <v>4</v>
      </c>
      <c r="R291" s="6" t="s">
        <v>41</v>
      </c>
      <c r="S291" s="8">
        <v>1</v>
      </c>
      <c r="T291" s="23">
        <v>0</v>
      </c>
      <c r="U291" s="23">
        <v>0</v>
      </c>
      <c r="V291" s="23">
        <v>0</v>
      </c>
      <c r="W291" s="5">
        <f t="shared" si="8"/>
        <v>1</v>
      </c>
      <c r="X291" s="5">
        <f t="shared" si="9"/>
        <v>3</v>
      </c>
      <c r="Y291" s="13">
        <v>283925000</v>
      </c>
      <c r="Z291" s="20">
        <v>251.22106500000001</v>
      </c>
      <c r="AA291" s="20">
        <v>258.51677999999998</v>
      </c>
      <c r="AB291" s="20">
        <v>266.02590739999999</v>
      </c>
      <c r="AC291" s="51"/>
    </row>
    <row r="292" spans="1:29" s="4" customFormat="1" ht="13.5" hidden="1" customHeight="1" x14ac:dyDescent="0.25">
      <c r="A292" s="25">
        <v>9</v>
      </c>
      <c r="B292" s="24" t="s">
        <v>677</v>
      </c>
      <c r="C292" s="24" t="s">
        <v>161</v>
      </c>
      <c r="D292" s="25">
        <v>25</v>
      </c>
      <c r="E292" s="25" t="s">
        <v>162</v>
      </c>
      <c r="F292" s="24" t="s">
        <v>163</v>
      </c>
      <c r="G292" s="24" t="s">
        <v>164</v>
      </c>
      <c r="H292" s="24" t="s">
        <v>35</v>
      </c>
      <c r="I292" s="24"/>
      <c r="J292" s="24" t="s">
        <v>106</v>
      </c>
      <c r="K292" s="24" t="s">
        <v>165</v>
      </c>
      <c r="L292" s="26">
        <v>12</v>
      </c>
      <c r="M292" s="27">
        <v>2402</v>
      </c>
      <c r="N292" s="28" t="s">
        <v>720</v>
      </c>
      <c r="O292" s="29" t="s">
        <v>721</v>
      </c>
      <c r="P292" s="29" t="s">
        <v>55</v>
      </c>
      <c r="Q292" s="30">
        <v>4000</v>
      </c>
      <c r="R292" s="6" t="s">
        <v>41</v>
      </c>
      <c r="S292" s="8">
        <v>1000</v>
      </c>
      <c r="T292" s="23">
        <v>0</v>
      </c>
      <c r="U292" s="23">
        <v>0</v>
      </c>
      <c r="V292" s="23">
        <v>0</v>
      </c>
      <c r="W292" s="5">
        <f t="shared" si="8"/>
        <v>1000</v>
      </c>
      <c r="X292" s="5">
        <f t="shared" si="9"/>
        <v>3000</v>
      </c>
      <c r="Y292" s="13">
        <v>827086000</v>
      </c>
      <c r="Z292" s="20">
        <v>513.36478499999998</v>
      </c>
      <c r="AA292" s="20">
        <v>528.27341999999999</v>
      </c>
      <c r="AB292" s="20">
        <v>543.6181585999999</v>
      </c>
      <c r="AC292" s="51"/>
    </row>
    <row r="293" spans="1:29" s="4" customFormat="1" ht="13.5" hidden="1" customHeight="1" x14ac:dyDescent="0.25">
      <c r="A293" s="25">
        <v>9</v>
      </c>
      <c r="B293" s="24" t="s">
        <v>677</v>
      </c>
      <c r="C293" s="24" t="s">
        <v>161</v>
      </c>
      <c r="D293" s="25">
        <v>26</v>
      </c>
      <c r="E293" s="25" t="s">
        <v>168</v>
      </c>
      <c r="F293" s="24" t="s">
        <v>163</v>
      </c>
      <c r="G293" s="24" t="s">
        <v>169</v>
      </c>
      <c r="H293" s="24" t="s">
        <v>35</v>
      </c>
      <c r="I293" s="24"/>
      <c r="J293" s="24" t="s">
        <v>106</v>
      </c>
      <c r="K293" s="24" t="s">
        <v>165</v>
      </c>
      <c r="L293" s="26">
        <v>12</v>
      </c>
      <c r="M293" s="27">
        <v>2402</v>
      </c>
      <c r="N293" s="28" t="s">
        <v>720</v>
      </c>
      <c r="O293" s="29" t="s">
        <v>722</v>
      </c>
      <c r="P293" s="29" t="s">
        <v>171</v>
      </c>
      <c r="Q293" s="30">
        <v>3100</v>
      </c>
      <c r="R293" s="6" t="s">
        <v>41</v>
      </c>
      <c r="S293" s="8">
        <v>775</v>
      </c>
      <c r="T293" s="23">
        <v>0</v>
      </c>
      <c r="U293" s="23">
        <v>0</v>
      </c>
      <c r="V293" s="23">
        <v>0</v>
      </c>
      <c r="W293" s="5">
        <f t="shared" si="8"/>
        <v>775</v>
      </c>
      <c r="X293" s="5">
        <f t="shared" si="9"/>
        <v>2325</v>
      </c>
      <c r="Y293" s="13">
        <v>783880000</v>
      </c>
      <c r="Z293" s="20">
        <v>693.5885925</v>
      </c>
      <c r="AA293" s="20">
        <v>713.73110999999994</v>
      </c>
      <c r="AB293" s="20">
        <v>734.46283129999995</v>
      </c>
      <c r="AC293" s="51"/>
    </row>
    <row r="294" spans="1:29" s="4" customFormat="1" ht="13.5" hidden="1" customHeight="1" x14ac:dyDescent="0.25">
      <c r="A294" s="25">
        <v>9</v>
      </c>
      <c r="B294" s="24" t="s">
        <v>677</v>
      </c>
      <c r="C294" s="24" t="s">
        <v>161</v>
      </c>
      <c r="D294" s="25">
        <v>27</v>
      </c>
      <c r="E294" s="25" t="s">
        <v>172</v>
      </c>
      <c r="F294" s="24" t="s">
        <v>163</v>
      </c>
      <c r="G294" s="24" t="s">
        <v>173</v>
      </c>
      <c r="H294" s="24" t="s">
        <v>35</v>
      </c>
      <c r="I294" s="24"/>
      <c r="J294" s="24" t="s">
        <v>106</v>
      </c>
      <c r="K294" s="24" t="s">
        <v>165</v>
      </c>
      <c r="L294" s="26">
        <v>12</v>
      </c>
      <c r="M294" s="27">
        <v>2402</v>
      </c>
      <c r="N294" s="28" t="s">
        <v>720</v>
      </c>
      <c r="O294" s="29" t="s">
        <v>723</v>
      </c>
      <c r="P294" s="29" t="s">
        <v>40</v>
      </c>
      <c r="Q294" s="30">
        <v>4000</v>
      </c>
      <c r="R294" s="6" t="s">
        <v>41</v>
      </c>
      <c r="S294" s="8">
        <v>1000</v>
      </c>
      <c r="T294" s="23">
        <v>0</v>
      </c>
      <c r="U294" s="23">
        <v>0</v>
      </c>
      <c r="V294" s="23">
        <v>0</v>
      </c>
      <c r="W294" s="5">
        <f t="shared" si="8"/>
        <v>1000</v>
      </c>
      <c r="X294" s="5">
        <f t="shared" si="9"/>
        <v>3000</v>
      </c>
      <c r="Y294" s="13">
        <v>901153000</v>
      </c>
      <c r="Z294" s="20">
        <v>797.35381500000005</v>
      </c>
      <c r="AA294" s="20">
        <v>820.50977999999998</v>
      </c>
      <c r="AB294" s="20">
        <v>844.34309739999992</v>
      </c>
      <c r="AC294" s="51"/>
    </row>
    <row r="295" spans="1:29" s="4" customFormat="1" ht="13.5" hidden="1" customHeight="1" x14ac:dyDescent="0.25">
      <c r="A295" s="25">
        <v>9</v>
      </c>
      <c r="B295" s="24" t="s">
        <v>677</v>
      </c>
      <c r="C295" s="24" t="s">
        <v>175</v>
      </c>
      <c r="D295" s="25">
        <v>30</v>
      </c>
      <c r="E295" s="25" t="s">
        <v>176</v>
      </c>
      <c r="F295" s="24" t="s">
        <v>163</v>
      </c>
      <c r="G295" s="24" t="s">
        <v>177</v>
      </c>
      <c r="H295" s="24" t="s">
        <v>35</v>
      </c>
      <c r="I295" s="24"/>
      <c r="J295" s="24" t="s">
        <v>106</v>
      </c>
      <c r="K295" s="24" t="s">
        <v>178</v>
      </c>
      <c r="L295" s="26">
        <v>13</v>
      </c>
      <c r="M295" s="27">
        <v>2399</v>
      </c>
      <c r="N295" s="28" t="s">
        <v>724</v>
      </c>
      <c r="O295" s="29" t="s">
        <v>725</v>
      </c>
      <c r="P295" s="29" t="s">
        <v>47</v>
      </c>
      <c r="Q295" s="30">
        <v>4</v>
      </c>
      <c r="R295" s="6" t="s">
        <v>41</v>
      </c>
      <c r="S295" s="8">
        <v>1</v>
      </c>
      <c r="T295" s="23">
        <v>0</v>
      </c>
      <c r="U295" s="23">
        <v>0</v>
      </c>
      <c r="V295" s="23">
        <v>0</v>
      </c>
      <c r="W295" s="5">
        <f t="shared" si="8"/>
        <v>1</v>
      </c>
      <c r="X295" s="5">
        <f t="shared" si="9"/>
        <v>3</v>
      </c>
      <c r="Y295" s="13">
        <v>61723000</v>
      </c>
      <c r="Z295" s="20">
        <v>54.613275000000002</v>
      </c>
      <c r="AA295" s="20">
        <v>56.199300000000001</v>
      </c>
      <c r="AB295" s="20">
        <v>57.831719</v>
      </c>
      <c r="AC295" s="51"/>
    </row>
    <row r="296" spans="1:29" s="4" customFormat="1" ht="13.5" hidden="1" customHeight="1" x14ac:dyDescent="0.25">
      <c r="A296" s="25">
        <v>9</v>
      </c>
      <c r="B296" s="24" t="s">
        <v>677</v>
      </c>
      <c r="C296" s="24" t="s">
        <v>175</v>
      </c>
      <c r="D296" s="25">
        <v>31</v>
      </c>
      <c r="E296" s="25" t="s">
        <v>181</v>
      </c>
      <c r="F296" s="24" t="s">
        <v>163</v>
      </c>
      <c r="G296" s="24" t="s">
        <v>177</v>
      </c>
      <c r="H296" s="24" t="s">
        <v>35</v>
      </c>
      <c r="I296" s="24"/>
      <c r="J296" s="24" t="s">
        <v>106</v>
      </c>
      <c r="K296" s="24" t="s">
        <v>178</v>
      </c>
      <c r="L296" s="26">
        <v>13</v>
      </c>
      <c r="M296" s="27">
        <v>2399</v>
      </c>
      <c r="N296" s="28" t="s">
        <v>724</v>
      </c>
      <c r="O296" s="29" t="s">
        <v>586</v>
      </c>
      <c r="P296" s="29" t="s">
        <v>183</v>
      </c>
      <c r="Q296" s="30">
        <v>8</v>
      </c>
      <c r="R296" s="6" t="s">
        <v>41</v>
      </c>
      <c r="S296" s="8">
        <v>2</v>
      </c>
      <c r="T296" s="23">
        <v>0</v>
      </c>
      <c r="U296" s="23">
        <v>0</v>
      </c>
      <c r="V296" s="23">
        <v>0</v>
      </c>
      <c r="W296" s="5">
        <f t="shared" si="8"/>
        <v>2</v>
      </c>
      <c r="X296" s="5">
        <f t="shared" si="9"/>
        <v>6</v>
      </c>
      <c r="Y296" s="13">
        <v>216030000</v>
      </c>
      <c r="Z296" s="20">
        <v>191.14646249999998</v>
      </c>
      <c r="AA296" s="20">
        <v>196.69754999999998</v>
      </c>
      <c r="AB296" s="20">
        <v>202.41101649999996</v>
      </c>
      <c r="AC296" s="51"/>
    </row>
    <row r="297" spans="1:29" s="4" customFormat="1" ht="13.5" hidden="1" customHeight="1" x14ac:dyDescent="0.25">
      <c r="A297" s="32">
        <v>9</v>
      </c>
      <c r="B297" s="31" t="s">
        <v>677</v>
      </c>
      <c r="C297" s="31" t="s">
        <v>175</v>
      </c>
      <c r="D297" s="32">
        <v>32</v>
      </c>
      <c r="E297" s="32" t="s">
        <v>184</v>
      </c>
      <c r="F297" s="31" t="s">
        <v>163</v>
      </c>
      <c r="G297" s="31" t="s">
        <v>177</v>
      </c>
      <c r="H297" s="31" t="s">
        <v>35</v>
      </c>
      <c r="I297" s="31"/>
      <c r="J297" s="31" t="s">
        <v>106</v>
      </c>
      <c r="K297" s="31" t="s">
        <v>178</v>
      </c>
      <c r="L297" s="33">
        <v>13</v>
      </c>
      <c r="M297" s="34">
        <v>2399</v>
      </c>
      <c r="N297" s="35" t="s">
        <v>724</v>
      </c>
      <c r="O297" s="36" t="s">
        <v>587</v>
      </c>
      <c r="P297" s="36" t="s">
        <v>40</v>
      </c>
      <c r="Q297" s="37">
        <v>8</v>
      </c>
      <c r="R297" s="7" t="s">
        <v>41</v>
      </c>
      <c r="S297" s="9">
        <v>2</v>
      </c>
      <c r="T297" s="23">
        <v>0</v>
      </c>
      <c r="U297" s="23">
        <v>0</v>
      </c>
      <c r="V297" s="23">
        <v>0</v>
      </c>
      <c r="W297" s="5">
        <f t="shared" si="8"/>
        <v>2</v>
      </c>
      <c r="X297" s="5">
        <f t="shared" si="9"/>
        <v>6</v>
      </c>
      <c r="Y297" s="14">
        <v>92584000</v>
      </c>
      <c r="Z297" s="20">
        <v>81.919912499999995</v>
      </c>
      <c r="AA297" s="20">
        <v>84.298950000000005</v>
      </c>
      <c r="AB297" s="21">
        <v>86.747578500000003</v>
      </c>
      <c r="AC297" s="52"/>
    </row>
    <row r="298" spans="1:29" s="4" customFormat="1" ht="13.5" hidden="1" customHeight="1" x14ac:dyDescent="0.25">
      <c r="A298" s="25">
        <v>9</v>
      </c>
      <c r="B298" s="24" t="s">
        <v>677</v>
      </c>
      <c r="C298" s="24" t="s">
        <v>186</v>
      </c>
      <c r="D298" s="25">
        <v>33</v>
      </c>
      <c r="E298" s="25" t="s">
        <v>187</v>
      </c>
      <c r="F298" s="24" t="s">
        <v>188</v>
      </c>
      <c r="G298" s="24" t="s">
        <v>189</v>
      </c>
      <c r="H298" s="24" t="s">
        <v>59</v>
      </c>
      <c r="I298" s="24"/>
      <c r="J298" s="24" t="s">
        <v>106</v>
      </c>
      <c r="K298" s="24" t="s">
        <v>190</v>
      </c>
      <c r="L298" s="26">
        <v>14</v>
      </c>
      <c r="M298" s="27">
        <v>2401</v>
      </c>
      <c r="N298" s="28" t="s">
        <v>726</v>
      </c>
      <c r="O298" s="29" t="s">
        <v>727</v>
      </c>
      <c r="P298" s="29" t="s">
        <v>193</v>
      </c>
      <c r="Q298" s="30">
        <v>140</v>
      </c>
      <c r="R298" s="6" t="s">
        <v>41</v>
      </c>
      <c r="S298" s="8">
        <v>35</v>
      </c>
      <c r="T298" s="23">
        <v>0</v>
      </c>
      <c r="U298" s="23">
        <v>0</v>
      </c>
      <c r="V298" s="23">
        <v>0</v>
      </c>
      <c r="W298" s="5">
        <f t="shared" si="8"/>
        <v>35</v>
      </c>
      <c r="X298" s="5">
        <f t="shared" si="9"/>
        <v>105</v>
      </c>
      <c r="Y298" s="13">
        <v>864119000</v>
      </c>
      <c r="Z298" s="20">
        <v>764.58585000000005</v>
      </c>
      <c r="AA298" s="20">
        <v>786.79020000000003</v>
      </c>
      <c r="AB298" s="20">
        <v>809.64406599999995</v>
      </c>
      <c r="AC298" s="51"/>
    </row>
    <row r="299" spans="1:29" s="4" customFormat="1" ht="13.5" hidden="1" customHeight="1" x14ac:dyDescent="0.25">
      <c r="A299" s="25">
        <v>9</v>
      </c>
      <c r="B299" s="24" t="s">
        <v>677</v>
      </c>
      <c r="C299" s="24" t="s">
        <v>186</v>
      </c>
      <c r="D299" s="25">
        <v>38</v>
      </c>
      <c r="E299" s="25" t="s">
        <v>194</v>
      </c>
      <c r="F299" s="24" t="s">
        <v>188</v>
      </c>
      <c r="G299" s="24" t="s">
        <v>195</v>
      </c>
      <c r="H299" s="24" t="s">
        <v>35</v>
      </c>
      <c r="I299" s="24"/>
      <c r="J299" s="24" t="s">
        <v>106</v>
      </c>
      <c r="K299" s="24" t="s">
        <v>190</v>
      </c>
      <c r="L299" s="26">
        <v>14</v>
      </c>
      <c r="M299" s="27">
        <v>2401</v>
      </c>
      <c r="N299" s="28" t="s">
        <v>726</v>
      </c>
      <c r="O299" s="29" t="s">
        <v>728</v>
      </c>
      <c r="P299" s="29" t="s">
        <v>197</v>
      </c>
      <c r="Q299" s="30">
        <v>18</v>
      </c>
      <c r="R299" s="6" t="s">
        <v>41</v>
      </c>
      <c r="S299" s="8">
        <v>4</v>
      </c>
      <c r="T299" s="23">
        <v>0</v>
      </c>
      <c r="U299" s="23">
        <v>0</v>
      </c>
      <c r="V299" s="23">
        <v>0</v>
      </c>
      <c r="W299" s="5">
        <f t="shared" si="8"/>
        <v>4</v>
      </c>
      <c r="X299" s="5">
        <f t="shared" si="9"/>
        <v>14</v>
      </c>
      <c r="Y299" s="13">
        <v>987565000</v>
      </c>
      <c r="Z299" s="20">
        <v>873.81240000000003</v>
      </c>
      <c r="AA299" s="20">
        <v>899.18880000000001</v>
      </c>
      <c r="AB299" s="20">
        <v>925.30750399999999</v>
      </c>
      <c r="AC299" s="51"/>
    </row>
    <row r="300" spans="1:29" s="4" customFormat="1" ht="13.5" hidden="1" customHeight="1" x14ac:dyDescent="0.25">
      <c r="A300" s="25">
        <v>9</v>
      </c>
      <c r="B300" s="24" t="s">
        <v>677</v>
      </c>
      <c r="C300" s="24" t="s">
        <v>186</v>
      </c>
      <c r="D300" s="25">
        <v>39</v>
      </c>
      <c r="E300" s="25" t="s">
        <v>198</v>
      </c>
      <c r="F300" s="24" t="s">
        <v>188</v>
      </c>
      <c r="G300" s="24" t="s">
        <v>195</v>
      </c>
      <c r="H300" s="24" t="s">
        <v>35</v>
      </c>
      <c r="I300" s="24"/>
      <c r="J300" s="24" t="s">
        <v>106</v>
      </c>
      <c r="K300" s="24" t="s">
        <v>190</v>
      </c>
      <c r="L300" s="26">
        <v>14</v>
      </c>
      <c r="M300" s="27">
        <v>2401</v>
      </c>
      <c r="N300" s="28" t="s">
        <v>726</v>
      </c>
      <c r="O300" s="29" t="s">
        <v>729</v>
      </c>
      <c r="P300" s="29" t="s">
        <v>200</v>
      </c>
      <c r="Q300" s="30">
        <v>2500</v>
      </c>
      <c r="R300" s="6" t="s">
        <v>41</v>
      </c>
      <c r="S300" s="8">
        <v>625</v>
      </c>
      <c r="T300" s="23">
        <v>0</v>
      </c>
      <c r="U300" s="23">
        <v>0</v>
      </c>
      <c r="V300" s="23">
        <v>0</v>
      </c>
      <c r="W300" s="5">
        <f t="shared" si="8"/>
        <v>625</v>
      </c>
      <c r="X300" s="5">
        <f t="shared" si="9"/>
        <v>1875</v>
      </c>
      <c r="Y300" s="13">
        <v>660434000</v>
      </c>
      <c r="Z300" s="20">
        <v>584.36204249999992</v>
      </c>
      <c r="AA300" s="20">
        <v>601.33250999999984</v>
      </c>
      <c r="AB300" s="20">
        <v>618.79939329999979</v>
      </c>
      <c r="AC300" s="51"/>
    </row>
    <row r="301" spans="1:29" s="4" customFormat="1" ht="13.5" hidden="1" customHeight="1" x14ac:dyDescent="0.25">
      <c r="A301" s="25">
        <v>9</v>
      </c>
      <c r="B301" s="24" t="s">
        <v>677</v>
      </c>
      <c r="C301" s="24" t="s">
        <v>186</v>
      </c>
      <c r="D301" s="25">
        <v>40</v>
      </c>
      <c r="E301" s="25" t="s">
        <v>201</v>
      </c>
      <c r="F301" s="24" t="s">
        <v>188</v>
      </c>
      <c r="G301" s="24" t="s">
        <v>195</v>
      </c>
      <c r="H301" s="24" t="s">
        <v>35</v>
      </c>
      <c r="I301" s="24"/>
      <c r="J301" s="24" t="s">
        <v>106</v>
      </c>
      <c r="K301" s="24" t="s">
        <v>190</v>
      </c>
      <c r="L301" s="26">
        <v>14</v>
      </c>
      <c r="M301" s="27">
        <v>2401</v>
      </c>
      <c r="N301" s="28" t="s">
        <v>726</v>
      </c>
      <c r="O301" s="29" t="s">
        <v>730</v>
      </c>
      <c r="P301" s="29" t="s">
        <v>203</v>
      </c>
      <c r="Q301" s="30">
        <v>40</v>
      </c>
      <c r="R301" s="6" t="s">
        <v>41</v>
      </c>
      <c r="S301" s="8">
        <v>10</v>
      </c>
      <c r="T301" s="23">
        <v>0</v>
      </c>
      <c r="U301" s="23">
        <v>0</v>
      </c>
      <c r="V301" s="23">
        <v>0</v>
      </c>
      <c r="W301" s="5">
        <f t="shared" si="8"/>
        <v>10</v>
      </c>
      <c r="X301" s="5">
        <f t="shared" si="9"/>
        <v>30</v>
      </c>
      <c r="Y301" s="13">
        <v>456749000</v>
      </c>
      <c r="Z301" s="20">
        <v>196.60778999999999</v>
      </c>
      <c r="AA301" s="20">
        <v>202.31747999999999</v>
      </c>
      <c r="AB301" s="20">
        <v>208.1941884</v>
      </c>
      <c r="AC301" s="51"/>
    </row>
    <row r="302" spans="1:29" s="4" customFormat="1" ht="13.5" hidden="1" customHeight="1" x14ac:dyDescent="0.25">
      <c r="A302" s="25">
        <v>9</v>
      </c>
      <c r="B302" s="24" t="s">
        <v>677</v>
      </c>
      <c r="C302" s="24" t="s">
        <v>186</v>
      </c>
      <c r="D302" s="25">
        <v>34</v>
      </c>
      <c r="E302" s="25" t="s">
        <v>204</v>
      </c>
      <c r="F302" s="24" t="s">
        <v>188</v>
      </c>
      <c r="G302" s="24" t="s">
        <v>205</v>
      </c>
      <c r="H302" s="24" t="s">
        <v>35</v>
      </c>
      <c r="I302" s="24"/>
      <c r="J302" s="24" t="s">
        <v>106</v>
      </c>
      <c r="K302" s="24" t="s">
        <v>190</v>
      </c>
      <c r="L302" s="26">
        <v>15</v>
      </c>
      <c r="M302" s="27">
        <v>2407</v>
      </c>
      <c r="N302" s="28" t="s">
        <v>731</v>
      </c>
      <c r="O302" s="29" t="s">
        <v>732</v>
      </c>
      <c r="P302" s="29" t="s">
        <v>208</v>
      </c>
      <c r="Q302" s="30">
        <v>40</v>
      </c>
      <c r="R302" s="6" t="s">
        <v>41</v>
      </c>
      <c r="S302" s="8">
        <v>10</v>
      </c>
      <c r="T302" s="23">
        <v>0</v>
      </c>
      <c r="U302" s="23">
        <v>0</v>
      </c>
      <c r="V302" s="23">
        <v>0</v>
      </c>
      <c r="W302" s="5">
        <f t="shared" si="8"/>
        <v>10</v>
      </c>
      <c r="X302" s="5">
        <f t="shared" si="9"/>
        <v>30</v>
      </c>
      <c r="Y302" s="13">
        <v>228374000</v>
      </c>
      <c r="Z302" s="20">
        <v>202.0691175</v>
      </c>
      <c r="AA302" s="20">
        <v>207.93741</v>
      </c>
      <c r="AB302" s="20">
        <v>213.97736030000002</v>
      </c>
      <c r="AC302" s="51"/>
    </row>
    <row r="303" spans="1:29" s="4" customFormat="1" ht="13.5" hidden="1" customHeight="1" x14ac:dyDescent="0.25">
      <c r="A303" s="25">
        <v>9</v>
      </c>
      <c r="B303" s="24" t="s">
        <v>677</v>
      </c>
      <c r="C303" s="24" t="s">
        <v>186</v>
      </c>
      <c r="D303" s="25">
        <v>35</v>
      </c>
      <c r="E303" s="25" t="s">
        <v>209</v>
      </c>
      <c r="F303" s="24" t="s">
        <v>188</v>
      </c>
      <c r="G303" s="24" t="s">
        <v>205</v>
      </c>
      <c r="H303" s="24" t="s">
        <v>35</v>
      </c>
      <c r="I303" s="24"/>
      <c r="J303" s="24" t="s">
        <v>106</v>
      </c>
      <c r="K303" s="24" t="s">
        <v>190</v>
      </c>
      <c r="L303" s="26">
        <v>15</v>
      </c>
      <c r="M303" s="27">
        <v>2407</v>
      </c>
      <c r="N303" s="28" t="s">
        <v>731</v>
      </c>
      <c r="O303" s="29" t="s">
        <v>733</v>
      </c>
      <c r="P303" s="29" t="s">
        <v>211</v>
      </c>
      <c r="Q303" s="30">
        <v>30000</v>
      </c>
      <c r="R303" s="6" t="s">
        <v>41</v>
      </c>
      <c r="S303" s="8">
        <v>7500</v>
      </c>
      <c r="T303" s="23">
        <v>0</v>
      </c>
      <c r="U303" s="23">
        <v>0</v>
      </c>
      <c r="V303" s="23">
        <v>0</v>
      </c>
      <c r="W303" s="5">
        <f t="shared" si="8"/>
        <v>7500</v>
      </c>
      <c r="X303" s="5">
        <f t="shared" si="9"/>
        <v>22500</v>
      </c>
      <c r="Y303" s="13">
        <v>1111011000</v>
      </c>
      <c r="Z303" s="20">
        <v>983.03895000000011</v>
      </c>
      <c r="AA303" s="20">
        <v>1011.5874000000001</v>
      </c>
      <c r="AB303" s="20">
        <v>1040.9709420000002</v>
      </c>
      <c r="AC303" s="51"/>
    </row>
    <row r="304" spans="1:29" s="4" customFormat="1" ht="13.5" hidden="1" customHeight="1" x14ac:dyDescent="0.25">
      <c r="A304" s="25">
        <v>9</v>
      </c>
      <c r="B304" s="24" t="s">
        <v>677</v>
      </c>
      <c r="C304" s="24" t="s">
        <v>186</v>
      </c>
      <c r="D304" s="25">
        <v>36</v>
      </c>
      <c r="E304" s="25" t="s">
        <v>212</v>
      </c>
      <c r="F304" s="24" t="s">
        <v>188</v>
      </c>
      <c r="G304" s="24" t="s">
        <v>205</v>
      </c>
      <c r="H304" s="24" t="s">
        <v>35</v>
      </c>
      <c r="I304" s="24"/>
      <c r="J304" s="24" t="s">
        <v>106</v>
      </c>
      <c r="K304" s="24" t="s">
        <v>190</v>
      </c>
      <c r="L304" s="26">
        <v>15</v>
      </c>
      <c r="M304" s="27">
        <v>2407</v>
      </c>
      <c r="N304" s="28" t="s">
        <v>731</v>
      </c>
      <c r="O304" s="29" t="s">
        <v>734</v>
      </c>
      <c r="P304" s="29" t="s">
        <v>200</v>
      </c>
      <c r="Q304" s="30">
        <v>5000</v>
      </c>
      <c r="R304" s="6" t="s">
        <v>41</v>
      </c>
      <c r="S304" s="8">
        <v>1250</v>
      </c>
      <c r="T304" s="23">
        <v>0</v>
      </c>
      <c r="U304" s="23">
        <v>0</v>
      </c>
      <c r="V304" s="23">
        <v>0</v>
      </c>
      <c r="W304" s="5">
        <f t="shared" si="8"/>
        <v>1250</v>
      </c>
      <c r="X304" s="5">
        <f t="shared" si="9"/>
        <v>3750</v>
      </c>
      <c r="Y304" s="13">
        <v>740674000</v>
      </c>
      <c r="Z304" s="20">
        <v>655.35929999999996</v>
      </c>
      <c r="AA304" s="20">
        <v>674.39160000000004</v>
      </c>
      <c r="AB304" s="20">
        <v>693.98062800000002</v>
      </c>
      <c r="AC304" s="51"/>
    </row>
    <row r="305" spans="1:29" s="4" customFormat="1" ht="13.5" hidden="1" customHeight="1" x14ac:dyDescent="0.25">
      <c r="A305" s="25">
        <v>9</v>
      </c>
      <c r="B305" s="24" t="s">
        <v>677</v>
      </c>
      <c r="C305" s="24" t="s">
        <v>186</v>
      </c>
      <c r="D305" s="25">
        <v>37</v>
      </c>
      <c r="E305" s="25" t="s">
        <v>214</v>
      </c>
      <c r="F305" s="24" t="s">
        <v>188</v>
      </c>
      <c r="G305" s="24" t="s">
        <v>205</v>
      </c>
      <c r="H305" s="24" t="s">
        <v>35</v>
      </c>
      <c r="I305" s="24"/>
      <c r="J305" s="24" t="s">
        <v>106</v>
      </c>
      <c r="K305" s="24" t="s">
        <v>190</v>
      </c>
      <c r="L305" s="26">
        <v>15</v>
      </c>
      <c r="M305" s="27">
        <v>2407</v>
      </c>
      <c r="N305" s="28" t="s">
        <v>731</v>
      </c>
      <c r="O305" s="29" t="s">
        <v>735</v>
      </c>
      <c r="P305" s="29" t="s">
        <v>64</v>
      </c>
      <c r="Q305" s="30">
        <v>4000</v>
      </c>
      <c r="R305" s="6" t="s">
        <v>41</v>
      </c>
      <c r="S305" s="8">
        <v>1000</v>
      </c>
      <c r="T305" s="23">
        <v>0</v>
      </c>
      <c r="U305" s="23">
        <v>0</v>
      </c>
      <c r="V305" s="23">
        <v>0</v>
      </c>
      <c r="W305" s="5">
        <f t="shared" si="8"/>
        <v>1000</v>
      </c>
      <c r="X305" s="5">
        <f t="shared" si="9"/>
        <v>3000</v>
      </c>
      <c r="Y305" s="13">
        <v>320959000</v>
      </c>
      <c r="Z305" s="20">
        <v>283.98903000000001</v>
      </c>
      <c r="AA305" s="20">
        <v>292.23635999999999</v>
      </c>
      <c r="AB305" s="20">
        <v>300.72493880000002</v>
      </c>
      <c r="AC305" s="51"/>
    </row>
    <row r="306" spans="1:29" s="4" customFormat="1" ht="13.5" hidden="1" customHeight="1" x14ac:dyDescent="0.25">
      <c r="A306" s="25">
        <v>9</v>
      </c>
      <c r="B306" s="24" t="s">
        <v>677</v>
      </c>
      <c r="C306" s="24" t="s">
        <v>216</v>
      </c>
      <c r="D306" s="25">
        <v>43</v>
      </c>
      <c r="E306" s="25" t="s">
        <v>217</v>
      </c>
      <c r="F306" s="24" t="s">
        <v>163</v>
      </c>
      <c r="G306" s="24" t="s">
        <v>218</v>
      </c>
      <c r="H306" s="24" t="s">
        <v>35</v>
      </c>
      <c r="I306" s="24"/>
      <c r="J306" s="24" t="s">
        <v>106</v>
      </c>
      <c r="K306" s="24" t="s">
        <v>219</v>
      </c>
      <c r="L306" s="26">
        <v>16</v>
      </c>
      <c r="M306" s="27">
        <v>2473</v>
      </c>
      <c r="N306" s="28" t="s">
        <v>736</v>
      </c>
      <c r="O306" s="29" t="s">
        <v>737</v>
      </c>
      <c r="P306" s="29" t="s">
        <v>84</v>
      </c>
      <c r="Q306" s="30">
        <v>1000</v>
      </c>
      <c r="R306" s="6" t="s">
        <v>41</v>
      </c>
      <c r="S306" s="8">
        <v>250</v>
      </c>
      <c r="T306" s="23">
        <v>0</v>
      </c>
      <c r="U306" s="23">
        <v>0</v>
      </c>
      <c r="V306" s="23">
        <v>0</v>
      </c>
      <c r="W306" s="5">
        <f t="shared" si="8"/>
        <v>250</v>
      </c>
      <c r="X306" s="5">
        <f t="shared" si="9"/>
        <v>750</v>
      </c>
      <c r="Y306" s="13">
        <v>61723000</v>
      </c>
      <c r="Z306" s="20">
        <v>54.613275000000002</v>
      </c>
      <c r="AA306" s="20">
        <v>56.199300000000001</v>
      </c>
      <c r="AB306" s="20">
        <v>57.831719</v>
      </c>
      <c r="AC306" s="51"/>
    </row>
    <row r="307" spans="1:29" s="4" customFormat="1" ht="13.5" hidden="1" customHeight="1" x14ac:dyDescent="0.25">
      <c r="A307" s="25">
        <v>9</v>
      </c>
      <c r="B307" s="24" t="s">
        <v>677</v>
      </c>
      <c r="C307" s="24" t="s">
        <v>216</v>
      </c>
      <c r="D307" s="25">
        <v>44</v>
      </c>
      <c r="E307" s="25" t="s">
        <v>222</v>
      </c>
      <c r="F307" s="24" t="s">
        <v>163</v>
      </c>
      <c r="G307" s="24" t="s">
        <v>218</v>
      </c>
      <c r="H307" s="24" t="s">
        <v>35</v>
      </c>
      <c r="I307" s="24"/>
      <c r="J307" s="24" t="s">
        <v>106</v>
      </c>
      <c r="K307" s="24" t="s">
        <v>219</v>
      </c>
      <c r="L307" s="26">
        <v>16</v>
      </c>
      <c r="M307" s="27">
        <v>2473</v>
      </c>
      <c r="N307" s="28" t="s">
        <v>736</v>
      </c>
      <c r="O307" s="29" t="s">
        <v>738</v>
      </c>
      <c r="P307" s="29" t="s">
        <v>224</v>
      </c>
      <c r="Q307" s="30">
        <v>2000</v>
      </c>
      <c r="R307" s="6" t="s">
        <v>41</v>
      </c>
      <c r="S307" s="8">
        <v>500</v>
      </c>
      <c r="T307" s="23">
        <v>0</v>
      </c>
      <c r="U307" s="23">
        <v>0</v>
      </c>
      <c r="V307" s="23">
        <v>0</v>
      </c>
      <c r="W307" s="5">
        <f t="shared" si="8"/>
        <v>500</v>
      </c>
      <c r="X307" s="5">
        <f t="shared" si="9"/>
        <v>1500</v>
      </c>
      <c r="Y307" s="13">
        <v>259236000</v>
      </c>
      <c r="Z307" s="20">
        <v>229.375755</v>
      </c>
      <c r="AA307" s="20">
        <v>236.03706</v>
      </c>
      <c r="AB307" s="20">
        <v>242.89321979999997</v>
      </c>
      <c r="AC307" s="51"/>
    </row>
    <row r="308" spans="1:29" s="4" customFormat="1" ht="13.5" hidden="1" customHeight="1" x14ac:dyDescent="0.25">
      <c r="A308" s="25">
        <v>9</v>
      </c>
      <c r="B308" s="24" t="s">
        <v>677</v>
      </c>
      <c r="C308" s="24" t="s">
        <v>216</v>
      </c>
      <c r="D308" s="25">
        <v>45</v>
      </c>
      <c r="E308" s="25" t="s">
        <v>225</v>
      </c>
      <c r="F308" s="24" t="s">
        <v>163</v>
      </c>
      <c r="G308" s="24" t="s">
        <v>218</v>
      </c>
      <c r="H308" s="24" t="s">
        <v>35</v>
      </c>
      <c r="I308" s="24"/>
      <c r="J308" s="24" t="s">
        <v>106</v>
      </c>
      <c r="K308" s="24" t="s">
        <v>219</v>
      </c>
      <c r="L308" s="26">
        <v>16</v>
      </c>
      <c r="M308" s="27">
        <v>2473</v>
      </c>
      <c r="N308" s="28" t="s">
        <v>736</v>
      </c>
      <c r="O308" s="29" t="s">
        <v>739</v>
      </c>
      <c r="P308" s="29" t="s">
        <v>227</v>
      </c>
      <c r="Q308" s="30">
        <v>7440</v>
      </c>
      <c r="R308" s="6" t="s">
        <v>41</v>
      </c>
      <c r="S308" s="8">
        <v>1860</v>
      </c>
      <c r="T308" s="23">
        <v>0</v>
      </c>
      <c r="U308" s="23">
        <v>0</v>
      </c>
      <c r="V308" s="23">
        <v>0</v>
      </c>
      <c r="W308" s="5">
        <f t="shared" si="8"/>
        <v>1860</v>
      </c>
      <c r="X308" s="5">
        <f t="shared" si="9"/>
        <v>5580</v>
      </c>
      <c r="Y308" s="13">
        <v>549333000</v>
      </c>
      <c r="Z308" s="20">
        <v>486.05814750000002</v>
      </c>
      <c r="AA308" s="20">
        <v>500.17376999999999</v>
      </c>
      <c r="AB308" s="20">
        <v>514.7022991</v>
      </c>
      <c r="AC308" s="51"/>
    </row>
    <row r="309" spans="1:29" s="4" customFormat="1" ht="13.5" hidden="1" customHeight="1" x14ac:dyDescent="0.25">
      <c r="A309" s="25">
        <v>9</v>
      </c>
      <c r="B309" s="24" t="s">
        <v>677</v>
      </c>
      <c r="C309" s="24" t="s">
        <v>228</v>
      </c>
      <c r="D309" s="25">
        <v>50</v>
      </c>
      <c r="E309" s="25" t="s">
        <v>229</v>
      </c>
      <c r="F309" s="24" t="s">
        <v>230</v>
      </c>
      <c r="G309" s="24" t="s">
        <v>231</v>
      </c>
      <c r="H309" s="24" t="s">
        <v>59</v>
      </c>
      <c r="I309" s="24" t="s">
        <v>232</v>
      </c>
      <c r="J309" s="24" t="s">
        <v>233</v>
      </c>
      <c r="K309" s="24" t="s">
        <v>234</v>
      </c>
      <c r="L309" s="26">
        <v>17</v>
      </c>
      <c r="M309" s="27">
        <v>2411</v>
      </c>
      <c r="N309" s="28" t="s">
        <v>740</v>
      </c>
      <c r="O309" s="29" t="s">
        <v>741</v>
      </c>
      <c r="P309" s="29" t="s">
        <v>64</v>
      </c>
      <c r="Q309" s="30">
        <v>26</v>
      </c>
      <c r="R309" s="6" t="s">
        <v>41</v>
      </c>
      <c r="S309" s="8">
        <v>7</v>
      </c>
      <c r="T309" s="23">
        <v>0</v>
      </c>
      <c r="U309" s="23">
        <v>0</v>
      </c>
      <c r="V309" s="23">
        <v>0</v>
      </c>
      <c r="W309" s="5">
        <f t="shared" si="8"/>
        <v>7</v>
      </c>
      <c r="X309" s="5">
        <f t="shared" si="9"/>
        <v>19</v>
      </c>
      <c r="Y309" s="13">
        <v>1450486000</v>
      </c>
      <c r="Z309" s="20">
        <v>1283.4119625000001</v>
      </c>
      <c r="AA309" s="20">
        <v>1320.68355</v>
      </c>
      <c r="AB309" s="20">
        <v>1359.0453964999999</v>
      </c>
      <c r="AC309" s="51"/>
    </row>
    <row r="310" spans="1:29" s="4" customFormat="1" ht="13.5" hidden="1" customHeight="1" x14ac:dyDescent="0.25">
      <c r="A310" s="25">
        <v>9</v>
      </c>
      <c r="B310" s="24" t="s">
        <v>677</v>
      </c>
      <c r="C310" s="24" t="s">
        <v>228</v>
      </c>
      <c r="D310" s="25">
        <v>51</v>
      </c>
      <c r="E310" s="25" t="s">
        <v>237</v>
      </c>
      <c r="F310" s="24" t="s">
        <v>230</v>
      </c>
      <c r="G310" s="24" t="s">
        <v>238</v>
      </c>
      <c r="H310" s="24" t="s">
        <v>59</v>
      </c>
      <c r="I310" s="24" t="s">
        <v>232</v>
      </c>
      <c r="J310" s="24" t="s">
        <v>233</v>
      </c>
      <c r="K310" s="24" t="s">
        <v>234</v>
      </c>
      <c r="L310" s="26">
        <v>17</v>
      </c>
      <c r="M310" s="27">
        <v>2411</v>
      </c>
      <c r="N310" s="28" t="s">
        <v>740</v>
      </c>
      <c r="O310" s="29" t="s">
        <v>612</v>
      </c>
      <c r="P310" s="29" t="s">
        <v>240</v>
      </c>
      <c r="Q310" s="30">
        <v>500</v>
      </c>
      <c r="R310" s="6" t="s">
        <v>41</v>
      </c>
      <c r="S310" s="8">
        <v>125</v>
      </c>
      <c r="T310" s="23">
        <v>0</v>
      </c>
      <c r="U310" s="23">
        <v>0</v>
      </c>
      <c r="V310" s="23">
        <v>0</v>
      </c>
      <c r="W310" s="5">
        <f t="shared" si="8"/>
        <v>125</v>
      </c>
      <c r="X310" s="5">
        <f t="shared" si="9"/>
        <v>375</v>
      </c>
      <c r="Y310" s="13">
        <v>1203595000</v>
      </c>
      <c r="Z310" s="20">
        <v>1064.9588624999999</v>
      </c>
      <c r="AA310" s="20">
        <v>1095.88635</v>
      </c>
      <c r="AB310" s="20">
        <v>1127.7185205000001</v>
      </c>
      <c r="AC310" s="51"/>
    </row>
    <row r="311" spans="1:29" s="4" customFormat="1" ht="13.5" hidden="1" customHeight="1" x14ac:dyDescent="0.25">
      <c r="A311" s="25">
        <v>9</v>
      </c>
      <c r="B311" s="24" t="s">
        <v>677</v>
      </c>
      <c r="C311" s="24" t="s">
        <v>228</v>
      </c>
      <c r="D311" s="25">
        <v>52</v>
      </c>
      <c r="E311" s="25" t="s">
        <v>241</v>
      </c>
      <c r="F311" s="24" t="s">
        <v>230</v>
      </c>
      <c r="G311" s="24" t="s">
        <v>238</v>
      </c>
      <c r="H311" s="24" t="s">
        <v>59</v>
      </c>
      <c r="I311" s="24" t="s">
        <v>232</v>
      </c>
      <c r="J311" s="24" t="s">
        <v>233</v>
      </c>
      <c r="K311" s="24" t="s">
        <v>234</v>
      </c>
      <c r="L311" s="26">
        <v>17</v>
      </c>
      <c r="M311" s="27">
        <v>2411</v>
      </c>
      <c r="N311" s="28" t="s">
        <v>740</v>
      </c>
      <c r="O311" s="29" t="s">
        <v>742</v>
      </c>
      <c r="P311" s="29" t="s">
        <v>243</v>
      </c>
      <c r="Q311" s="30">
        <v>250</v>
      </c>
      <c r="R311" s="6" t="s">
        <v>41</v>
      </c>
      <c r="S311" s="8">
        <v>62</v>
      </c>
      <c r="T311" s="23">
        <v>0</v>
      </c>
      <c r="U311" s="23">
        <v>0</v>
      </c>
      <c r="V311" s="23">
        <v>0</v>
      </c>
      <c r="W311" s="5">
        <f t="shared" si="8"/>
        <v>62</v>
      </c>
      <c r="X311" s="5">
        <f t="shared" si="9"/>
        <v>188</v>
      </c>
      <c r="Y311" s="13">
        <v>2900972000</v>
      </c>
      <c r="Z311" s="20">
        <v>2566.8239250000001</v>
      </c>
      <c r="AA311" s="20">
        <v>2641.3670999999999</v>
      </c>
      <c r="AB311" s="20">
        <v>2718.0907929999998</v>
      </c>
      <c r="AC311" s="51"/>
    </row>
    <row r="312" spans="1:29" s="4" customFormat="1" ht="13.5" hidden="1" customHeight="1" x14ac:dyDescent="0.25">
      <c r="A312" s="25">
        <v>9</v>
      </c>
      <c r="B312" s="24" t="s">
        <v>677</v>
      </c>
      <c r="C312" s="24" t="s">
        <v>244</v>
      </c>
      <c r="D312" s="25">
        <v>54</v>
      </c>
      <c r="E312" s="25" t="s">
        <v>245</v>
      </c>
      <c r="F312" s="24" t="s">
        <v>246</v>
      </c>
      <c r="G312" s="24" t="s">
        <v>247</v>
      </c>
      <c r="H312" s="24" t="s">
        <v>35</v>
      </c>
      <c r="I312" s="24"/>
      <c r="J312" s="24" t="s">
        <v>233</v>
      </c>
      <c r="K312" s="24" t="s">
        <v>248</v>
      </c>
      <c r="L312" s="26">
        <v>18</v>
      </c>
      <c r="M312" s="27">
        <v>2414</v>
      </c>
      <c r="N312" s="28" t="s">
        <v>743</v>
      </c>
      <c r="O312" s="29" t="s">
        <v>744</v>
      </c>
      <c r="P312" s="29" t="s">
        <v>40</v>
      </c>
      <c r="Q312" s="30">
        <v>4</v>
      </c>
      <c r="R312" s="6" t="s">
        <v>41</v>
      </c>
      <c r="S312" s="8">
        <v>1</v>
      </c>
      <c r="T312" s="23">
        <v>0</v>
      </c>
      <c r="U312" s="23">
        <v>0</v>
      </c>
      <c r="V312" s="23">
        <v>0</v>
      </c>
      <c r="W312" s="5">
        <f t="shared" si="8"/>
        <v>1</v>
      </c>
      <c r="X312" s="5">
        <f t="shared" si="9"/>
        <v>3</v>
      </c>
      <c r="Y312" s="13">
        <v>870292000</v>
      </c>
      <c r="Z312" s="20">
        <v>770.04717749999998</v>
      </c>
      <c r="AA312" s="20">
        <v>792.41012999999998</v>
      </c>
      <c r="AB312" s="20">
        <v>815.42723790000002</v>
      </c>
      <c r="AC312" s="51"/>
    </row>
    <row r="313" spans="1:29" s="4" customFormat="1" ht="13.5" hidden="1" customHeight="1" x14ac:dyDescent="0.25">
      <c r="A313" s="25">
        <v>9</v>
      </c>
      <c r="B313" s="24" t="s">
        <v>677</v>
      </c>
      <c r="C313" s="24" t="s">
        <v>244</v>
      </c>
      <c r="D313" s="25">
        <v>55</v>
      </c>
      <c r="E313" s="25" t="s">
        <v>251</v>
      </c>
      <c r="F313" s="24" t="s">
        <v>252</v>
      </c>
      <c r="G313" s="24" t="s">
        <v>253</v>
      </c>
      <c r="H313" s="24" t="s">
        <v>35</v>
      </c>
      <c r="I313" s="24"/>
      <c r="J313" s="24" t="s">
        <v>233</v>
      </c>
      <c r="K313" s="24" t="s">
        <v>248</v>
      </c>
      <c r="L313" s="26">
        <v>18</v>
      </c>
      <c r="M313" s="27">
        <v>2414</v>
      </c>
      <c r="N313" s="28" t="s">
        <v>743</v>
      </c>
      <c r="O313" s="29" t="s">
        <v>745</v>
      </c>
      <c r="P313" s="29" t="s">
        <v>255</v>
      </c>
      <c r="Q313" s="30">
        <v>200</v>
      </c>
      <c r="R313" s="6" t="s">
        <v>41</v>
      </c>
      <c r="S313" s="8">
        <v>50</v>
      </c>
      <c r="T313" s="23">
        <v>0</v>
      </c>
      <c r="U313" s="23">
        <v>0</v>
      </c>
      <c r="V313" s="23">
        <v>0</v>
      </c>
      <c r="W313" s="5">
        <f t="shared" si="8"/>
        <v>50</v>
      </c>
      <c r="X313" s="5">
        <f t="shared" si="9"/>
        <v>150</v>
      </c>
      <c r="Y313" s="13">
        <v>648089000</v>
      </c>
      <c r="Z313" s="20">
        <v>573.43938749999995</v>
      </c>
      <c r="AA313" s="20">
        <v>590.09265000000005</v>
      </c>
      <c r="AB313" s="20">
        <v>607.23304949999999</v>
      </c>
      <c r="AC313" s="51"/>
    </row>
    <row r="314" spans="1:29" s="4" customFormat="1" ht="13.5" hidden="1" customHeight="1" x14ac:dyDescent="0.25">
      <c r="A314" s="25">
        <v>9</v>
      </c>
      <c r="B314" s="24" t="s">
        <v>677</v>
      </c>
      <c r="C314" s="24" t="s">
        <v>186</v>
      </c>
      <c r="D314" s="25">
        <v>56</v>
      </c>
      <c r="E314" s="25" t="s">
        <v>256</v>
      </c>
      <c r="F314" s="24" t="s">
        <v>188</v>
      </c>
      <c r="G314" s="24" t="s">
        <v>257</v>
      </c>
      <c r="H314" s="24" t="s">
        <v>35</v>
      </c>
      <c r="I314" s="24"/>
      <c r="J314" s="24" t="s">
        <v>233</v>
      </c>
      <c r="K314" s="24" t="s">
        <v>258</v>
      </c>
      <c r="L314" s="26">
        <v>19</v>
      </c>
      <c r="M314" s="27">
        <v>2415</v>
      </c>
      <c r="N314" s="28" t="s">
        <v>746</v>
      </c>
      <c r="O314" s="29" t="s">
        <v>747</v>
      </c>
      <c r="P314" s="29" t="s">
        <v>261</v>
      </c>
      <c r="Q314" s="30">
        <v>70</v>
      </c>
      <c r="R314" s="6" t="s">
        <v>41</v>
      </c>
      <c r="S314" s="8">
        <v>18</v>
      </c>
      <c r="T314" s="23">
        <v>0</v>
      </c>
      <c r="U314" s="23">
        <v>0</v>
      </c>
      <c r="V314" s="23">
        <v>0</v>
      </c>
      <c r="W314" s="5">
        <f t="shared" si="8"/>
        <v>18</v>
      </c>
      <c r="X314" s="5">
        <f t="shared" si="9"/>
        <v>52</v>
      </c>
      <c r="Y314" s="13">
        <v>580194000</v>
      </c>
      <c r="Z314" s="20">
        <v>513.36478499999998</v>
      </c>
      <c r="AA314" s="20">
        <v>528.27341999999999</v>
      </c>
      <c r="AB314" s="20">
        <v>543.61815860000002</v>
      </c>
      <c r="AC314" s="51"/>
    </row>
    <row r="315" spans="1:29" s="4" customFormat="1" ht="13.5" hidden="1" customHeight="1" x14ac:dyDescent="0.25">
      <c r="A315" s="25">
        <v>9</v>
      </c>
      <c r="B315" s="24" t="s">
        <v>677</v>
      </c>
      <c r="C315" s="24" t="s">
        <v>244</v>
      </c>
      <c r="D315" s="25">
        <v>58</v>
      </c>
      <c r="E315" s="25" t="s">
        <v>267</v>
      </c>
      <c r="F315" s="24" t="s">
        <v>252</v>
      </c>
      <c r="G315" s="24" t="s">
        <v>268</v>
      </c>
      <c r="H315" s="24" t="s">
        <v>35</v>
      </c>
      <c r="I315" s="24"/>
      <c r="J315" s="24" t="s">
        <v>233</v>
      </c>
      <c r="K315" s="24" t="s">
        <v>258</v>
      </c>
      <c r="L315" s="26">
        <v>20</v>
      </c>
      <c r="M315" s="27">
        <v>2416</v>
      </c>
      <c r="N315" s="28" t="s">
        <v>748</v>
      </c>
      <c r="O315" s="29" t="s">
        <v>749</v>
      </c>
      <c r="P315" s="29" t="s">
        <v>270</v>
      </c>
      <c r="Q315" s="30">
        <v>180</v>
      </c>
      <c r="R315" s="6" t="s">
        <v>41</v>
      </c>
      <c r="S315" s="8">
        <v>45</v>
      </c>
      <c r="T315" s="23">
        <v>0</v>
      </c>
      <c r="U315" s="23">
        <v>0</v>
      </c>
      <c r="V315" s="23">
        <v>0</v>
      </c>
      <c r="W315" s="5">
        <f t="shared" si="8"/>
        <v>45</v>
      </c>
      <c r="X315" s="5">
        <f t="shared" si="9"/>
        <v>135</v>
      </c>
      <c r="Y315" s="13">
        <v>580194000</v>
      </c>
      <c r="Z315" s="20">
        <v>513.36478499999998</v>
      </c>
      <c r="AA315" s="20">
        <v>528.27341999999999</v>
      </c>
      <c r="AB315" s="20">
        <v>543.6181585999999</v>
      </c>
      <c r="AC315" s="51"/>
    </row>
    <row r="316" spans="1:29" s="4" customFormat="1" ht="13.5" hidden="1" customHeight="1" x14ac:dyDescent="0.25">
      <c r="A316" s="25">
        <v>9</v>
      </c>
      <c r="B316" s="24" t="s">
        <v>677</v>
      </c>
      <c r="C316" s="24" t="s">
        <v>186</v>
      </c>
      <c r="D316" s="25">
        <v>61</v>
      </c>
      <c r="E316" s="25" t="s">
        <v>271</v>
      </c>
      <c r="F316" s="24" t="s">
        <v>272</v>
      </c>
      <c r="G316" s="24" t="s">
        <v>273</v>
      </c>
      <c r="H316" s="24" t="s">
        <v>35</v>
      </c>
      <c r="I316" s="24"/>
      <c r="J316" s="24" t="s">
        <v>274</v>
      </c>
      <c r="K316" s="24" t="s">
        <v>275</v>
      </c>
      <c r="L316" s="26">
        <v>22</v>
      </c>
      <c r="M316" s="27">
        <v>2443</v>
      </c>
      <c r="N316" s="28" t="s">
        <v>750</v>
      </c>
      <c r="O316" s="29" t="s">
        <v>751</v>
      </c>
      <c r="P316" s="29" t="s">
        <v>67</v>
      </c>
      <c r="Q316" s="30">
        <v>20</v>
      </c>
      <c r="R316" s="6" t="s">
        <v>41</v>
      </c>
      <c r="S316" s="8">
        <v>5</v>
      </c>
      <c r="T316" s="23">
        <v>0</v>
      </c>
      <c r="U316" s="23">
        <v>0</v>
      </c>
      <c r="V316" s="23">
        <v>0</v>
      </c>
      <c r="W316" s="5">
        <f t="shared" si="8"/>
        <v>5</v>
      </c>
      <c r="X316" s="5">
        <f t="shared" si="9"/>
        <v>15</v>
      </c>
      <c r="Y316" s="13">
        <v>1178906000</v>
      </c>
      <c r="Z316" s="20">
        <v>1043.1135525</v>
      </c>
      <c r="AA316" s="20">
        <v>1073.40663</v>
      </c>
      <c r="AB316" s="20">
        <v>1104.5858328999998</v>
      </c>
      <c r="AC316" s="51"/>
    </row>
    <row r="317" spans="1:29" s="4" customFormat="1" ht="13.5" hidden="1" customHeight="1" x14ac:dyDescent="0.25">
      <c r="A317" s="25">
        <v>9</v>
      </c>
      <c r="B317" s="24" t="s">
        <v>677</v>
      </c>
      <c r="C317" s="24" t="s">
        <v>278</v>
      </c>
      <c r="D317" s="25">
        <v>67</v>
      </c>
      <c r="E317" s="25" t="s">
        <v>279</v>
      </c>
      <c r="F317" s="24" t="s">
        <v>280</v>
      </c>
      <c r="G317" s="24" t="s">
        <v>281</v>
      </c>
      <c r="H317" s="24" t="s">
        <v>35</v>
      </c>
      <c r="I317" s="24"/>
      <c r="J317" s="24" t="s">
        <v>274</v>
      </c>
      <c r="K317" s="24" t="s">
        <v>282</v>
      </c>
      <c r="L317" s="26">
        <v>23</v>
      </c>
      <c r="M317" s="27">
        <v>2520</v>
      </c>
      <c r="N317" s="28" t="s">
        <v>752</v>
      </c>
      <c r="O317" s="29" t="s">
        <v>753</v>
      </c>
      <c r="P317" s="29" t="s">
        <v>285</v>
      </c>
      <c r="Q317" s="30">
        <v>12</v>
      </c>
      <c r="R317" s="6" t="s">
        <v>41</v>
      </c>
      <c r="S317" s="8">
        <v>3</v>
      </c>
      <c r="T317" s="23">
        <v>0</v>
      </c>
      <c r="U317" s="23">
        <v>0</v>
      </c>
      <c r="V317" s="23">
        <v>0</v>
      </c>
      <c r="W317" s="5">
        <f t="shared" si="8"/>
        <v>3</v>
      </c>
      <c r="X317" s="5">
        <f t="shared" si="9"/>
        <v>9</v>
      </c>
      <c r="Y317" s="13">
        <v>209858000</v>
      </c>
      <c r="Z317" s="20">
        <v>185.685135</v>
      </c>
      <c r="AA317" s="20">
        <v>191.07762</v>
      </c>
      <c r="AB317" s="20">
        <v>196.62784460000003</v>
      </c>
      <c r="AC317" s="51"/>
    </row>
    <row r="318" spans="1:29" s="4" customFormat="1" ht="13.5" hidden="1" customHeight="1" x14ac:dyDescent="0.25">
      <c r="A318" s="25">
        <v>9</v>
      </c>
      <c r="B318" s="24" t="s">
        <v>677</v>
      </c>
      <c r="C318" s="24" t="s">
        <v>278</v>
      </c>
      <c r="D318" s="25">
        <v>68</v>
      </c>
      <c r="E318" s="25" t="s">
        <v>286</v>
      </c>
      <c r="F318" s="24" t="s">
        <v>280</v>
      </c>
      <c r="G318" s="24" t="s">
        <v>281</v>
      </c>
      <c r="H318" s="24" t="s">
        <v>35</v>
      </c>
      <c r="I318" s="24"/>
      <c r="J318" s="24" t="s">
        <v>274</v>
      </c>
      <c r="K318" s="24" t="s">
        <v>282</v>
      </c>
      <c r="L318" s="26">
        <v>23</v>
      </c>
      <c r="M318" s="27">
        <v>2520</v>
      </c>
      <c r="N318" s="28" t="s">
        <v>752</v>
      </c>
      <c r="O318" s="29" t="s">
        <v>754</v>
      </c>
      <c r="P318" s="29" t="s">
        <v>288</v>
      </c>
      <c r="Q318" s="30">
        <v>25</v>
      </c>
      <c r="R318" s="6" t="s">
        <v>41</v>
      </c>
      <c r="S318" s="8">
        <v>6</v>
      </c>
      <c r="T318" s="23">
        <v>0</v>
      </c>
      <c r="U318" s="23">
        <v>0</v>
      </c>
      <c r="V318" s="23">
        <v>0</v>
      </c>
      <c r="W318" s="5">
        <f t="shared" si="8"/>
        <v>6</v>
      </c>
      <c r="X318" s="5">
        <f t="shared" si="9"/>
        <v>19</v>
      </c>
      <c r="Y318" s="13">
        <v>123446000</v>
      </c>
      <c r="Z318" s="20">
        <v>81.919912499999995</v>
      </c>
      <c r="AA318" s="20">
        <v>84.298950000000005</v>
      </c>
      <c r="AB318" s="20">
        <v>86.747578500000003</v>
      </c>
      <c r="AC318" s="51"/>
    </row>
    <row r="319" spans="1:29" s="4" customFormat="1" ht="13.5" hidden="1" customHeight="1" x14ac:dyDescent="0.25">
      <c r="A319" s="25">
        <v>9</v>
      </c>
      <c r="B319" s="24" t="s">
        <v>677</v>
      </c>
      <c r="C319" s="24" t="s">
        <v>278</v>
      </c>
      <c r="D319" s="25">
        <v>69</v>
      </c>
      <c r="E319" s="25" t="s">
        <v>627</v>
      </c>
      <c r="F319" s="24" t="s">
        <v>280</v>
      </c>
      <c r="G319" s="24" t="s">
        <v>281</v>
      </c>
      <c r="H319" s="24" t="s">
        <v>35</v>
      </c>
      <c r="I319" s="24"/>
      <c r="J319" s="24" t="s">
        <v>274</v>
      </c>
      <c r="K319" s="24" t="s">
        <v>282</v>
      </c>
      <c r="L319" s="26">
        <v>23</v>
      </c>
      <c r="M319" s="27">
        <v>2520</v>
      </c>
      <c r="N319" s="28" t="s">
        <v>752</v>
      </c>
      <c r="O319" s="29" t="s">
        <v>755</v>
      </c>
      <c r="P319" s="29" t="s">
        <v>629</v>
      </c>
      <c r="Q319" s="30">
        <v>360</v>
      </c>
      <c r="R319" s="6" t="s">
        <v>41</v>
      </c>
      <c r="S319" s="8">
        <v>90</v>
      </c>
      <c r="T319" s="23">
        <v>0</v>
      </c>
      <c r="U319" s="23">
        <v>0</v>
      </c>
      <c r="V319" s="23">
        <v>0</v>
      </c>
      <c r="W319" s="5">
        <f t="shared" si="8"/>
        <v>90</v>
      </c>
      <c r="X319" s="5">
        <f t="shared" si="9"/>
        <v>270</v>
      </c>
      <c r="Y319" s="13">
        <v>98756000</v>
      </c>
      <c r="Z319" s="20">
        <v>60.074602499999997</v>
      </c>
      <c r="AA319" s="20">
        <v>61.819229999999997</v>
      </c>
      <c r="AB319" s="20">
        <v>63.614890900000006</v>
      </c>
      <c r="AC319" s="51"/>
    </row>
    <row r="320" spans="1:29" s="4" customFormat="1" ht="13.5" hidden="1" customHeight="1" x14ac:dyDescent="0.25">
      <c r="A320" s="25">
        <v>9</v>
      </c>
      <c r="B320" s="24" t="s">
        <v>677</v>
      </c>
      <c r="C320" s="24" t="s">
        <v>278</v>
      </c>
      <c r="D320" s="25">
        <v>70</v>
      </c>
      <c r="E320" s="25" t="s">
        <v>289</v>
      </c>
      <c r="F320" s="24" t="s">
        <v>280</v>
      </c>
      <c r="G320" s="24" t="s">
        <v>281</v>
      </c>
      <c r="H320" s="24" t="s">
        <v>35</v>
      </c>
      <c r="I320" s="24"/>
      <c r="J320" s="24" t="s">
        <v>274</v>
      </c>
      <c r="K320" s="24" t="s">
        <v>282</v>
      </c>
      <c r="L320" s="26">
        <v>23</v>
      </c>
      <c r="M320" s="27">
        <v>2520</v>
      </c>
      <c r="N320" s="28" t="s">
        <v>752</v>
      </c>
      <c r="O320" s="29" t="s">
        <v>756</v>
      </c>
      <c r="P320" s="29" t="s">
        <v>291</v>
      </c>
      <c r="Q320" s="30">
        <v>3000</v>
      </c>
      <c r="R320" s="6" t="s">
        <v>41</v>
      </c>
      <c r="S320" s="8">
        <v>750</v>
      </c>
      <c r="T320" s="23">
        <v>0</v>
      </c>
      <c r="U320" s="23">
        <v>0</v>
      </c>
      <c r="V320" s="23">
        <v>0</v>
      </c>
      <c r="W320" s="5">
        <f t="shared" si="8"/>
        <v>750</v>
      </c>
      <c r="X320" s="5">
        <f t="shared" si="9"/>
        <v>2250</v>
      </c>
      <c r="Y320" s="13">
        <v>166652000</v>
      </c>
      <c r="Z320" s="20">
        <v>147.45584249999999</v>
      </c>
      <c r="AA320" s="20">
        <v>151.73811000000001</v>
      </c>
      <c r="AB320" s="20">
        <v>156.14564130000002</v>
      </c>
      <c r="AC320" s="51"/>
    </row>
    <row r="321" spans="1:29" s="4" customFormat="1" ht="13.5" hidden="1" customHeight="1" x14ac:dyDescent="0.25">
      <c r="A321" s="25">
        <v>9</v>
      </c>
      <c r="B321" s="24" t="s">
        <v>677</v>
      </c>
      <c r="C321" s="24" t="s">
        <v>278</v>
      </c>
      <c r="D321" s="25">
        <v>71</v>
      </c>
      <c r="E321" s="25" t="s">
        <v>292</v>
      </c>
      <c r="F321" s="24" t="s">
        <v>280</v>
      </c>
      <c r="G321" s="24" t="s">
        <v>281</v>
      </c>
      <c r="H321" s="24" t="s">
        <v>35</v>
      </c>
      <c r="I321" s="24"/>
      <c r="J321" s="24" t="s">
        <v>274</v>
      </c>
      <c r="K321" s="24" t="s">
        <v>282</v>
      </c>
      <c r="L321" s="26">
        <v>23</v>
      </c>
      <c r="M321" s="27">
        <v>2520</v>
      </c>
      <c r="N321" s="28" t="s">
        <v>752</v>
      </c>
      <c r="O321" s="29" t="s">
        <v>757</v>
      </c>
      <c r="P321" s="29" t="s">
        <v>294</v>
      </c>
      <c r="Q321" s="30">
        <v>3700</v>
      </c>
      <c r="R321" s="6" t="s">
        <v>41</v>
      </c>
      <c r="S321" s="8">
        <v>925</v>
      </c>
      <c r="T321" s="23">
        <v>0</v>
      </c>
      <c r="U321" s="23">
        <v>0</v>
      </c>
      <c r="V321" s="23">
        <v>0</v>
      </c>
      <c r="W321" s="5">
        <f t="shared" si="8"/>
        <v>925</v>
      </c>
      <c r="X321" s="5">
        <f t="shared" si="9"/>
        <v>2775</v>
      </c>
      <c r="Y321" s="13">
        <v>185168000</v>
      </c>
      <c r="Z321" s="20">
        <v>163.83982499999999</v>
      </c>
      <c r="AA321" s="20">
        <v>168.59790000000001</v>
      </c>
      <c r="AB321" s="20">
        <v>173.49515700000001</v>
      </c>
      <c r="AC321" s="51"/>
    </row>
    <row r="322" spans="1:29" s="4" customFormat="1" ht="13.5" hidden="1" customHeight="1" x14ac:dyDescent="0.25">
      <c r="A322" s="25">
        <v>9</v>
      </c>
      <c r="B322" s="24" t="s">
        <v>677</v>
      </c>
      <c r="C322" s="24" t="s">
        <v>278</v>
      </c>
      <c r="D322" s="25">
        <v>76</v>
      </c>
      <c r="E322" s="25" t="s">
        <v>302</v>
      </c>
      <c r="F322" s="24" t="s">
        <v>280</v>
      </c>
      <c r="G322" s="24" t="s">
        <v>303</v>
      </c>
      <c r="H322" s="24" t="s">
        <v>35</v>
      </c>
      <c r="I322" s="24"/>
      <c r="J322" s="24" t="s">
        <v>274</v>
      </c>
      <c r="K322" s="24" t="s">
        <v>282</v>
      </c>
      <c r="L322" s="26">
        <v>23</v>
      </c>
      <c r="M322" s="27">
        <v>2520</v>
      </c>
      <c r="N322" s="28" t="s">
        <v>752</v>
      </c>
      <c r="O322" s="29" t="s">
        <v>758</v>
      </c>
      <c r="P322" s="29" t="s">
        <v>305</v>
      </c>
      <c r="Q322" s="30">
        <v>2800</v>
      </c>
      <c r="R322" s="6" t="s">
        <v>41</v>
      </c>
      <c r="S322" s="8">
        <v>700</v>
      </c>
      <c r="T322" s="23">
        <v>0</v>
      </c>
      <c r="U322" s="23">
        <v>0</v>
      </c>
      <c r="V322" s="23">
        <v>0</v>
      </c>
      <c r="W322" s="5">
        <f t="shared" si="8"/>
        <v>700</v>
      </c>
      <c r="X322" s="5">
        <f t="shared" si="9"/>
        <v>2100</v>
      </c>
      <c r="Y322" s="13">
        <v>709812000</v>
      </c>
      <c r="Z322" s="20">
        <v>628.0526625</v>
      </c>
      <c r="AA322" s="20">
        <v>646.29195000000004</v>
      </c>
      <c r="AB322" s="20">
        <v>665.06476850000001</v>
      </c>
      <c r="AC322" s="51"/>
    </row>
    <row r="323" spans="1:29" s="4" customFormat="1" ht="13.5" hidden="1" customHeight="1" x14ac:dyDescent="0.25">
      <c r="A323" s="25">
        <v>9</v>
      </c>
      <c r="B323" s="24" t="s">
        <v>677</v>
      </c>
      <c r="C323" s="24" t="s">
        <v>216</v>
      </c>
      <c r="D323" s="25">
        <v>64</v>
      </c>
      <c r="E323" s="25" t="s">
        <v>313</v>
      </c>
      <c r="F323" s="24" t="s">
        <v>280</v>
      </c>
      <c r="G323" s="24" t="s">
        <v>281</v>
      </c>
      <c r="H323" s="24" t="s">
        <v>35</v>
      </c>
      <c r="I323" s="24"/>
      <c r="J323" s="24" t="s">
        <v>274</v>
      </c>
      <c r="K323" s="24" t="s">
        <v>282</v>
      </c>
      <c r="L323" s="26">
        <v>24</v>
      </c>
      <c r="M323" s="27">
        <v>2360</v>
      </c>
      <c r="N323" s="28" t="s">
        <v>759</v>
      </c>
      <c r="O323" s="29" t="s">
        <v>760</v>
      </c>
      <c r="P323" s="29" t="s">
        <v>315</v>
      </c>
      <c r="Q323" s="30">
        <v>9</v>
      </c>
      <c r="R323" s="6" t="s">
        <v>41</v>
      </c>
      <c r="S323" s="8">
        <v>0</v>
      </c>
      <c r="T323" s="23">
        <v>0</v>
      </c>
      <c r="U323" s="23">
        <v>0</v>
      </c>
      <c r="V323" s="23">
        <v>0</v>
      </c>
      <c r="W323" s="5">
        <f t="shared" si="8"/>
        <v>0</v>
      </c>
      <c r="X323" s="5">
        <f t="shared" si="9"/>
        <v>9</v>
      </c>
      <c r="Y323" s="13">
        <v>0</v>
      </c>
      <c r="Z323" s="20">
        <v>54.613275000000002</v>
      </c>
      <c r="AA323" s="20">
        <v>56.199300000000001</v>
      </c>
      <c r="AB323" s="20">
        <v>57.831719</v>
      </c>
      <c r="AC323" s="51"/>
    </row>
    <row r="324" spans="1:29" s="4" customFormat="1" ht="13.5" hidden="1" customHeight="1" x14ac:dyDescent="0.25">
      <c r="A324" s="25">
        <v>9</v>
      </c>
      <c r="B324" s="24" t="s">
        <v>677</v>
      </c>
      <c r="C324" s="24" t="s">
        <v>88</v>
      </c>
      <c r="D324" s="25">
        <v>77</v>
      </c>
      <c r="E324" s="25" t="s">
        <v>316</v>
      </c>
      <c r="F324" s="24" t="s">
        <v>90</v>
      </c>
      <c r="G324" s="24" t="s">
        <v>317</v>
      </c>
      <c r="H324" s="24" t="s">
        <v>35</v>
      </c>
      <c r="I324" s="24" t="s">
        <v>92</v>
      </c>
      <c r="J324" s="24" t="s">
        <v>274</v>
      </c>
      <c r="K324" s="24" t="s">
        <v>318</v>
      </c>
      <c r="L324" s="26">
        <v>25</v>
      </c>
      <c r="M324" s="27">
        <v>2408</v>
      </c>
      <c r="N324" s="28" t="s">
        <v>761</v>
      </c>
      <c r="O324" s="29" t="s">
        <v>762</v>
      </c>
      <c r="P324" s="29" t="s">
        <v>321</v>
      </c>
      <c r="Q324" s="30">
        <v>5.5</v>
      </c>
      <c r="R324" s="6" t="s">
        <v>41</v>
      </c>
      <c r="S324" s="8">
        <v>1.3</v>
      </c>
      <c r="T324" s="23">
        <v>0</v>
      </c>
      <c r="U324" s="23">
        <v>0</v>
      </c>
      <c r="V324" s="23">
        <v>0</v>
      </c>
      <c r="W324" s="5">
        <f t="shared" si="8"/>
        <v>1.3</v>
      </c>
      <c r="X324" s="5">
        <f t="shared" si="9"/>
        <v>4.2</v>
      </c>
      <c r="Y324" s="13">
        <v>9530002000</v>
      </c>
      <c r="Z324" s="20">
        <v>8432.2896600000004</v>
      </c>
      <c r="AA324" s="20">
        <v>8677.1719200000007</v>
      </c>
      <c r="AB324" s="20">
        <v>8929.2174136000012</v>
      </c>
      <c r="AC324" s="51"/>
    </row>
    <row r="325" spans="1:29" s="4" customFormat="1" ht="13.5" hidden="1" customHeight="1" x14ac:dyDescent="0.25">
      <c r="A325" s="25">
        <v>9</v>
      </c>
      <c r="B325" s="24" t="s">
        <v>677</v>
      </c>
      <c r="C325" s="24" t="s">
        <v>216</v>
      </c>
      <c r="D325" s="25">
        <v>79</v>
      </c>
      <c r="E325" s="25" t="s">
        <v>325</v>
      </c>
      <c r="F325" s="24" t="s">
        <v>280</v>
      </c>
      <c r="G325" s="24" t="s">
        <v>326</v>
      </c>
      <c r="H325" s="24" t="s">
        <v>59</v>
      </c>
      <c r="I325" s="24"/>
      <c r="J325" s="24" t="s">
        <v>274</v>
      </c>
      <c r="K325" s="24" t="s">
        <v>327</v>
      </c>
      <c r="L325" s="26">
        <v>26</v>
      </c>
      <c r="M325" s="27">
        <v>2530</v>
      </c>
      <c r="N325" s="28" t="s">
        <v>763</v>
      </c>
      <c r="O325" s="29" t="s">
        <v>764</v>
      </c>
      <c r="P325" s="29" t="s">
        <v>330</v>
      </c>
      <c r="Q325" s="30">
        <v>4</v>
      </c>
      <c r="R325" s="6" t="s">
        <v>41</v>
      </c>
      <c r="S325" s="8">
        <v>1</v>
      </c>
      <c r="T325" s="23">
        <v>0</v>
      </c>
      <c r="U325" s="23">
        <v>0</v>
      </c>
      <c r="V325" s="23">
        <v>0</v>
      </c>
      <c r="W325" s="5">
        <f t="shared" si="8"/>
        <v>1</v>
      </c>
      <c r="X325" s="5">
        <f t="shared" si="9"/>
        <v>3</v>
      </c>
      <c r="Y325" s="13">
        <v>246891000</v>
      </c>
      <c r="Z325" s="20">
        <v>147.45584249999999</v>
      </c>
      <c r="AA325" s="20">
        <v>151.73811000000001</v>
      </c>
      <c r="AB325" s="20">
        <v>156.14564130000002</v>
      </c>
      <c r="AC325" s="51"/>
    </row>
    <row r="326" spans="1:29" s="4" customFormat="1" ht="13.5" hidden="1" customHeight="1" x14ac:dyDescent="0.25">
      <c r="A326" s="25">
        <v>9</v>
      </c>
      <c r="B326" s="24" t="s">
        <v>677</v>
      </c>
      <c r="C326" s="24" t="s">
        <v>216</v>
      </c>
      <c r="D326" s="25">
        <v>113</v>
      </c>
      <c r="E326" s="25" t="s">
        <v>331</v>
      </c>
      <c r="F326" s="24" t="s">
        <v>280</v>
      </c>
      <c r="G326" s="24" t="s">
        <v>326</v>
      </c>
      <c r="H326" s="24" t="s">
        <v>59</v>
      </c>
      <c r="I326" s="24"/>
      <c r="J326" s="24" t="s">
        <v>274</v>
      </c>
      <c r="K326" s="24" t="s">
        <v>327</v>
      </c>
      <c r="L326" s="26">
        <v>26</v>
      </c>
      <c r="M326" s="27">
        <v>2530</v>
      </c>
      <c r="N326" s="28" t="s">
        <v>763</v>
      </c>
      <c r="O326" s="29" t="s">
        <v>765</v>
      </c>
      <c r="P326" s="29" t="s">
        <v>333</v>
      </c>
      <c r="Q326" s="30">
        <v>1</v>
      </c>
      <c r="R326" s="6" t="s">
        <v>41</v>
      </c>
      <c r="S326" s="8">
        <v>0</v>
      </c>
      <c r="T326" s="23">
        <v>0</v>
      </c>
      <c r="U326" s="23">
        <v>0</v>
      </c>
      <c r="V326" s="23">
        <v>0</v>
      </c>
      <c r="W326" s="5">
        <f t="shared" si="8"/>
        <v>0</v>
      </c>
      <c r="X326" s="5">
        <f t="shared" si="9"/>
        <v>1</v>
      </c>
      <c r="Y326" s="13">
        <v>0</v>
      </c>
      <c r="Z326" s="20">
        <v>70.997257500000003</v>
      </c>
      <c r="AA326" s="20">
        <v>73.059089999999998</v>
      </c>
      <c r="AB326" s="20">
        <v>75.181234700000005</v>
      </c>
      <c r="AC326" s="51"/>
    </row>
    <row r="327" spans="1:29" s="4" customFormat="1" ht="13.5" hidden="1" customHeight="1" x14ac:dyDescent="0.25">
      <c r="A327" s="25">
        <v>9</v>
      </c>
      <c r="B327" s="24" t="s">
        <v>677</v>
      </c>
      <c r="C327" s="24" t="s">
        <v>101</v>
      </c>
      <c r="D327" s="25">
        <v>82</v>
      </c>
      <c r="E327" s="25" t="s">
        <v>334</v>
      </c>
      <c r="F327" s="24" t="s">
        <v>272</v>
      </c>
      <c r="G327" s="24" t="s">
        <v>335</v>
      </c>
      <c r="H327" s="24" t="s">
        <v>35</v>
      </c>
      <c r="I327" s="24"/>
      <c r="J327" s="24" t="s">
        <v>274</v>
      </c>
      <c r="K327" s="24" t="s">
        <v>336</v>
      </c>
      <c r="L327" s="26">
        <v>28</v>
      </c>
      <c r="M327" s="27">
        <v>2508</v>
      </c>
      <c r="N327" s="28" t="s">
        <v>766</v>
      </c>
      <c r="O327" s="29" t="s">
        <v>767</v>
      </c>
      <c r="P327" s="29" t="s">
        <v>64</v>
      </c>
      <c r="Q327" s="30">
        <v>7</v>
      </c>
      <c r="R327" s="6" t="s">
        <v>41</v>
      </c>
      <c r="S327" s="8">
        <v>2</v>
      </c>
      <c r="T327" s="23">
        <v>0</v>
      </c>
      <c r="U327" s="23">
        <v>0</v>
      </c>
      <c r="V327" s="23">
        <v>0</v>
      </c>
      <c r="W327" s="5">
        <f t="shared" si="8"/>
        <v>2</v>
      </c>
      <c r="X327" s="5">
        <f t="shared" si="9"/>
        <v>5</v>
      </c>
      <c r="Y327" s="13">
        <v>308614000</v>
      </c>
      <c r="Z327" s="20">
        <v>273.06637499999999</v>
      </c>
      <c r="AA327" s="20">
        <v>280.99650000000003</v>
      </c>
      <c r="AB327" s="20">
        <v>289.15859499999999</v>
      </c>
      <c r="AC327" s="51"/>
    </row>
    <row r="328" spans="1:29" s="4" customFormat="1" ht="13.5" hidden="1" customHeight="1" x14ac:dyDescent="0.25">
      <c r="A328" s="25">
        <v>9</v>
      </c>
      <c r="B328" s="24" t="s">
        <v>677</v>
      </c>
      <c r="C328" s="24" t="s">
        <v>101</v>
      </c>
      <c r="D328" s="25">
        <v>83</v>
      </c>
      <c r="E328" s="25" t="s">
        <v>339</v>
      </c>
      <c r="F328" s="24" t="s">
        <v>272</v>
      </c>
      <c r="G328" s="24" t="s">
        <v>335</v>
      </c>
      <c r="H328" s="24" t="s">
        <v>35</v>
      </c>
      <c r="I328" s="24"/>
      <c r="J328" s="24" t="s">
        <v>274</v>
      </c>
      <c r="K328" s="24" t="s">
        <v>336</v>
      </c>
      <c r="L328" s="26">
        <v>28</v>
      </c>
      <c r="M328" s="27">
        <v>2508</v>
      </c>
      <c r="N328" s="28" t="s">
        <v>766</v>
      </c>
      <c r="O328" s="29" t="s">
        <v>768</v>
      </c>
      <c r="P328" s="29" t="s">
        <v>64</v>
      </c>
      <c r="Q328" s="30">
        <v>2</v>
      </c>
      <c r="R328" s="6" t="s">
        <v>41</v>
      </c>
      <c r="S328" s="8">
        <v>0</v>
      </c>
      <c r="T328" s="23">
        <v>0</v>
      </c>
      <c r="U328" s="23">
        <v>0</v>
      </c>
      <c r="V328" s="23">
        <v>0</v>
      </c>
      <c r="W328" s="5">
        <f t="shared" si="8"/>
        <v>0</v>
      </c>
      <c r="X328" s="5">
        <f t="shared" si="9"/>
        <v>2</v>
      </c>
      <c r="Y328" s="13">
        <v>0</v>
      </c>
      <c r="Z328" s="20">
        <v>109.22655</v>
      </c>
      <c r="AA328" s="20">
        <v>112.3986</v>
      </c>
      <c r="AB328" s="20">
        <v>115.663438</v>
      </c>
      <c r="AC328" s="51"/>
    </row>
    <row r="329" spans="1:29" s="4" customFormat="1" ht="13.5" hidden="1" customHeight="1" x14ac:dyDescent="0.25">
      <c r="A329" s="25">
        <v>9</v>
      </c>
      <c r="B329" s="24" t="s">
        <v>677</v>
      </c>
      <c r="C329" s="24" t="s">
        <v>101</v>
      </c>
      <c r="D329" s="25">
        <v>84</v>
      </c>
      <c r="E329" s="25" t="s">
        <v>341</v>
      </c>
      <c r="F329" s="24" t="s">
        <v>272</v>
      </c>
      <c r="G329" s="24" t="s">
        <v>335</v>
      </c>
      <c r="H329" s="24" t="s">
        <v>35</v>
      </c>
      <c r="I329" s="24"/>
      <c r="J329" s="24" t="s">
        <v>274</v>
      </c>
      <c r="K329" s="24" t="s">
        <v>336</v>
      </c>
      <c r="L329" s="26">
        <v>28</v>
      </c>
      <c r="M329" s="27">
        <v>2508</v>
      </c>
      <c r="N329" s="28" t="s">
        <v>766</v>
      </c>
      <c r="O329" s="29" t="s">
        <v>769</v>
      </c>
      <c r="P329" s="29" t="s">
        <v>64</v>
      </c>
      <c r="Q329" s="30">
        <v>1</v>
      </c>
      <c r="R329" s="6" t="s">
        <v>41</v>
      </c>
      <c r="S329" s="8">
        <v>0</v>
      </c>
      <c r="T329" s="23">
        <v>0</v>
      </c>
      <c r="U329" s="23">
        <v>0</v>
      </c>
      <c r="V329" s="23">
        <v>0</v>
      </c>
      <c r="W329" s="5">
        <f t="shared" ref="W329:W392" si="10">IF(R329="Constante",SUM(S329:V329)/4,IF(R329="Suma",SUM(S329:V329),0))</f>
        <v>0</v>
      </c>
      <c r="X329" s="5">
        <f t="shared" ref="X329:X392" si="11">Q329-W329</f>
        <v>1</v>
      </c>
      <c r="Y329" s="13">
        <v>0</v>
      </c>
      <c r="Z329" s="20">
        <v>27.306637500000001</v>
      </c>
      <c r="AA329" s="20">
        <v>28.09965</v>
      </c>
      <c r="AB329" s="20">
        <v>28.9158595</v>
      </c>
      <c r="AC329" s="51"/>
    </row>
    <row r="330" spans="1:29" s="4" customFormat="1" ht="13.5" hidden="1" customHeight="1" x14ac:dyDescent="0.25">
      <c r="A330" s="25">
        <v>9</v>
      </c>
      <c r="B330" s="24" t="s">
        <v>677</v>
      </c>
      <c r="C330" s="24" t="s">
        <v>101</v>
      </c>
      <c r="D330" s="25">
        <v>88</v>
      </c>
      <c r="E330" s="25" t="s">
        <v>345</v>
      </c>
      <c r="F330" s="24" t="s">
        <v>272</v>
      </c>
      <c r="G330" s="24" t="s">
        <v>335</v>
      </c>
      <c r="H330" s="24" t="s">
        <v>35</v>
      </c>
      <c r="I330" s="24"/>
      <c r="J330" s="24" t="s">
        <v>274</v>
      </c>
      <c r="K330" s="24" t="s">
        <v>336</v>
      </c>
      <c r="L330" s="26">
        <v>28</v>
      </c>
      <c r="M330" s="27">
        <v>2508</v>
      </c>
      <c r="N330" s="28" t="s">
        <v>766</v>
      </c>
      <c r="O330" s="29" t="s">
        <v>770</v>
      </c>
      <c r="P330" s="29" t="s">
        <v>64</v>
      </c>
      <c r="Q330" s="30">
        <v>1</v>
      </c>
      <c r="R330" s="6" t="s">
        <v>41</v>
      </c>
      <c r="S330" s="8">
        <v>0</v>
      </c>
      <c r="T330" s="23">
        <v>0</v>
      </c>
      <c r="U330" s="23">
        <v>0</v>
      </c>
      <c r="V330" s="23">
        <v>0</v>
      </c>
      <c r="W330" s="5">
        <f t="shared" si="10"/>
        <v>0</v>
      </c>
      <c r="X330" s="5">
        <f t="shared" si="11"/>
        <v>1</v>
      </c>
      <c r="Y330" s="13">
        <v>0</v>
      </c>
      <c r="Z330" s="20">
        <v>81.919912499999995</v>
      </c>
      <c r="AA330" s="20">
        <v>84.298950000000005</v>
      </c>
      <c r="AB330" s="20">
        <v>86.747578500000003</v>
      </c>
      <c r="AC330" s="51"/>
    </row>
    <row r="331" spans="1:29" s="4" customFormat="1" ht="13.5" hidden="1" customHeight="1" x14ac:dyDescent="0.25">
      <c r="A331" s="25">
        <v>9</v>
      </c>
      <c r="B331" s="24" t="s">
        <v>677</v>
      </c>
      <c r="C331" s="24" t="s">
        <v>149</v>
      </c>
      <c r="D331" s="25">
        <v>92</v>
      </c>
      <c r="E331" s="25" t="s">
        <v>355</v>
      </c>
      <c r="F331" s="24" t="s">
        <v>151</v>
      </c>
      <c r="G331" s="24" t="s">
        <v>356</v>
      </c>
      <c r="H331" s="24" t="s">
        <v>59</v>
      </c>
      <c r="I331" s="24" t="s">
        <v>357</v>
      </c>
      <c r="J331" s="24" t="s">
        <v>153</v>
      </c>
      <c r="K331" s="24" t="s">
        <v>358</v>
      </c>
      <c r="L331" s="26">
        <v>30</v>
      </c>
      <c r="M331" s="27">
        <v>2412</v>
      </c>
      <c r="N331" s="28" t="s">
        <v>771</v>
      </c>
      <c r="O331" s="29" t="s">
        <v>772</v>
      </c>
      <c r="P331" s="29" t="s">
        <v>67</v>
      </c>
      <c r="Q331" s="30">
        <v>3</v>
      </c>
      <c r="R331" s="6" t="s">
        <v>41</v>
      </c>
      <c r="S331" s="8">
        <v>1</v>
      </c>
      <c r="T331" s="23">
        <v>0</v>
      </c>
      <c r="U331" s="23">
        <v>0</v>
      </c>
      <c r="V331" s="23">
        <v>0</v>
      </c>
      <c r="W331" s="5">
        <f t="shared" si="10"/>
        <v>1</v>
      </c>
      <c r="X331" s="5">
        <f t="shared" si="11"/>
        <v>2</v>
      </c>
      <c r="Y331" s="13">
        <v>1049288000</v>
      </c>
      <c r="Z331" s="20">
        <v>819.19912499999998</v>
      </c>
      <c r="AA331" s="20">
        <v>842.98950000000002</v>
      </c>
      <c r="AB331" s="20">
        <v>867.47578499999997</v>
      </c>
      <c r="AC331" s="51"/>
    </row>
    <row r="332" spans="1:29" s="4" customFormat="1" ht="13.5" hidden="1" customHeight="1" x14ac:dyDescent="0.25">
      <c r="A332" s="25">
        <v>9</v>
      </c>
      <c r="B332" s="24" t="s">
        <v>677</v>
      </c>
      <c r="C332" s="24" t="s">
        <v>149</v>
      </c>
      <c r="D332" s="25">
        <v>93</v>
      </c>
      <c r="E332" s="25" t="s">
        <v>361</v>
      </c>
      <c r="F332" s="24" t="s">
        <v>151</v>
      </c>
      <c r="G332" s="24" t="s">
        <v>362</v>
      </c>
      <c r="H332" s="24" t="s">
        <v>59</v>
      </c>
      <c r="I332" s="24" t="s">
        <v>357</v>
      </c>
      <c r="J332" s="24" t="s">
        <v>153</v>
      </c>
      <c r="K332" s="24" t="s">
        <v>358</v>
      </c>
      <c r="L332" s="26">
        <v>30</v>
      </c>
      <c r="M332" s="27">
        <v>2412</v>
      </c>
      <c r="N332" s="28" t="s">
        <v>771</v>
      </c>
      <c r="O332" s="29" t="s">
        <v>363</v>
      </c>
      <c r="P332" s="29" t="s">
        <v>364</v>
      </c>
      <c r="Q332" s="30">
        <v>4</v>
      </c>
      <c r="R332" s="6" t="s">
        <v>41</v>
      </c>
      <c r="S332" s="8">
        <v>1</v>
      </c>
      <c r="T332" s="23">
        <v>0</v>
      </c>
      <c r="U332" s="23">
        <v>0</v>
      </c>
      <c r="V332" s="23">
        <v>0</v>
      </c>
      <c r="W332" s="5">
        <f t="shared" si="10"/>
        <v>1</v>
      </c>
      <c r="X332" s="5">
        <f t="shared" si="11"/>
        <v>3</v>
      </c>
      <c r="Y332" s="13">
        <v>6357450000</v>
      </c>
      <c r="Z332" s="20">
        <v>5625.1673250000003</v>
      </c>
      <c r="AA332" s="20">
        <v>5788.5279</v>
      </c>
      <c r="AB332" s="20">
        <v>5956.6670569999997</v>
      </c>
      <c r="AC332" s="51"/>
    </row>
    <row r="333" spans="1:29" s="4" customFormat="1" ht="13.5" hidden="1" customHeight="1" x14ac:dyDescent="0.25">
      <c r="A333" s="25">
        <v>9</v>
      </c>
      <c r="B333" s="24" t="s">
        <v>677</v>
      </c>
      <c r="C333" s="24" t="s">
        <v>149</v>
      </c>
      <c r="D333" s="25">
        <v>94</v>
      </c>
      <c r="E333" s="25" t="s">
        <v>365</v>
      </c>
      <c r="F333" s="24" t="s">
        <v>151</v>
      </c>
      <c r="G333" s="24" t="s">
        <v>366</v>
      </c>
      <c r="H333" s="24" t="s">
        <v>59</v>
      </c>
      <c r="I333" s="24" t="s">
        <v>357</v>
      </c>
      <c r="J333" s="24" t="s">
        <v>153</v>
      </c>
      <c r="K333" s="24" t="s">
        <v>358</v>
      </c>
      <c r="L333" s="26">
        <v>30</v>
      </c>
      <c r="M333" s="27">
        <v>2412</v>
      </c>
      <c r="N333" s="28" t="s">
        <v>771</v>
      </c>
      <c r="O333" s="29" t="s">
        <v>367</v>
      </c>
      <c r="P333" s="29" t="s">
        <v>368</v>
      </c>
      <c r="Q333" s="30">
        <v>4</v>
      </c>
      <c r="R333" s="6" t="s">
        <v>41</v>
      </c>
      <c r="S333" s="8">
        <v>1</v>
      </c>
      <c r="T333" s="23">
        <v>0</v>
      </c>
      <c r="U333" s="23">
        <v>0</v>
      </c>
      <c r="V333" s="23">
        <v>0</v>
      </c>
      <c r="W333" s="5">
        <f t="shared" si="10"/>
        <v>1</v>
      </c>
      <c r="X333" s="5">
        <f t="shared" si="11"/>
        <v>3</v>
      </c>
      <c r="Y333" s="13">
        <v>1851684000</v>
      </c>
      <c r="Z333" s="20">
        <v>1638.39825</v>
      </c>
      <c r="AA333" s="20">
        <v>1685.979</v>
      </c>
      <c r="AB333" s="20">
        <v>1734.9515699999999</v>
      </c>
      <c r="AC333" s="51"/>
    </row>
    <row r="334" spans="1:29" s="4" customFormat="1" ht="13.5" hidden="1" customHeight="1" x14ac:dyDescent="0.25">
      <c r="A334" s="25">
        <v>9</v>
      </c>
      <c r="B334" s="24" t="s">
        <v>677</v>
      </c>
      <c r="C334" s="24" t="s">
        <v>149</v>
      </c>
      <c r="D334" s="25" t="s">
        <v>773</v>
      </c>
      <c r="E334" s="25" t="s">
        <v>774</v>
      </c>
      <c r="F334" s="24" t="e">
        <v>#N/A</v>
      </c>
      <c r="G334" s="24" t="e">
        <v>#N/A</v>
      </c>
      <c r="H334" s="24" t="s">
        <v>59</v>
      </c>
      <c r="I334" s="24"/>
      <c r="J334" s="24" t="s">
        <v>153</v>
      </c>
      <c r="K334" s="24" t="s">
        <v>358</v>
      </c>
      <c r="L334" s="26">
        <v>30</v>
      </c>
      <c r="M334" s="27">
        <v>2412</v>
      </c>
      <c r="N334" s="28" t="s">
        <v>771</v>
      </c>
      <c r="O334" s="29" t="s">
        <v>775</v>
      </c>
      <c r="P334" s="29" t="s">
        <v>492</v>
      </c>
      <c r="Q334" s="30">
        <v>1</v>
      </c>
      <c r="R334" s="6" t="s">
        <v>41</v>
      </c>
      <c r="S334" s="8">
        <v>0</v>
      </c>
      <c r="T334" s="23">
        <v>0</v>
      </c>
      <c r="U334" s="23">
        <v>0</v>
      </c>
      <c r="V334" s="23">
        <v>0</v>
      </c>
      <c r="W334" s="5">
        <f t="shared" si="10"/>
        <v>0</v>
      </c>
      <c r="X334" s="5">
        <f t="shared" si="11"/>
        <v>1</v>
      </c>
      <c r="Y334" s="13">
        <v>0</v>
      </c>
      <c r="Z334" s="20">
        <v>109.22655</v>
      </c>
      <c r="AA334" s="20">
        <v>112.3986</v>
      </c>
      <c r="AB334" s="20">
        <v>115.663438</v>
      </c>
      <c r="AC334" s="51"/>
    </row>
    <row r="335" spans="1:29" s="4" customFormat="1" ht="13.5" hidden="1" customHeight="1" x14ac:dyDescent="0.25">
      <c r="A335" s="25">
        <v>9</v>
      </c>
      <c r="B335" s="24" t="s">
        <v>677</v>
      </c>
      <c r="C335" s="24" t="s">
        <v>149</v>
      </c>
      <c r="D335" s="25">
        <v>97</v>
      </c>
      <c r="E335" s="25" t="s">
        <v>378</v>
      </c>
      <c r="F335" s="24" t="s">
        <v>379</v>
      </c>
      <c r="G335" s="24" t="s">
        <v>380</v>
      </c>
      <c r="H335" s="24" t="s">
        <v>35</v>
      </c>
      <c r="I335" s="24"/>
      <c r="J335" s="24" t="s">
        <v>153</v>
      </c>
      <c r="K335" s="24" t="s">
        <v>154</v>
      </c>
      <c r="L335" s="26">
        <v>32</v>
      </c>
      <c r="M335" s="27">
        <v>2417</v>
      </c>
      <c r="N335" s="28" t="s">
        <v>776</v>
      </c>
      <c r="O335" s="29" t="s">
        <v>777</v>
      </c>
      <c r="P335" s="29" t="s">
        <v>383</v>
      </c>
      <c r="Q335" s="30">
        <v>200</v>
      </c>
      <c r="R335" s="6" t="s">
        <v>41</v>
      </c>
      <c r="S335" s="8">
        <v>50</v>
      </c>
      <c r="T335" s="23">
        <v>0</v>
      </c>
      <c r="U335" s="23">
        <v>0</v>
      </c>
      <c r="V335" s="23">
        <v>0</v>
      </c>
      <c r="W335" s="5">
        <f t="shared" si="10"/>
        <v>50</v>
      </c>
      <c r="X335" s="5">
        <f t="shared" si="11"/>
        <v>150</v>
      </c>
      <c r="Y335" s="13">
        <v>728329000</v>
      </c>
      <c r="Z335" s="20">
        <v>644.436645</v>
      </c>
      <c r="AA335" s="20">
        <v>663.15174000000002</v>
      </c>
      <c r="AB335" s="20">
        <v>682.41428419999988</v>
      </c>
      <c r="AC335" s="51"/>
    </row>
    <row r="336" spans="1:29" s="4" customFormat="1" ht="13.5" hidden="1" customHeight="1" x14ac:dyDescent="0.25">
      <c r="A336" s="25">
        <v>9</v>
      </c>
      <c r="B336" s="24" t="s">
        <v>677</v>
      </c>
      <c r="C336" s="24" t="s">
        <v>149</v>
      </c>
      <c r="D336" s="25">
        <v>98</v>
      </c>
      <c r="E336" s="25" t="s">
        <v>384</v>
      </c>
      <c r="F336" s="24" t="s">
        <v>379</v>
      </c>
      <c r="G336" s="24" t="s">
        <v>385</v>
      </c>
      <c r="H336" s="24" t="s">
        <v>35</v>
      </c>
      <c r="I336" s="24"/>
      <c r="J336" s="24" t="s">
        <v>153</v>
      </c>
      <c r="K336" s="24" t="s">
        <v>154</v>
      </c>
      <c r="L336" s="26">
        <v>32</v>
      </c>
      <c r="M336" s="27">
        <v>2417</v>
      </c>
      <c r="N336" s="28" t="s">
        <v>776</v>
      </c>
      <c r="O336" s="29" t="s">
        <v>778</v>
      </c>
      <c r="P336" s="29" t="s">
        <v>200</v>
      </c>
      <c r="Q336" s="30">
        <v>1000</v>
      </c>
      <c r="R336" s="6" t="s">
        <v>41</v>
      </c>
      <c r="S336" s="8">
        <v>250</v>
      </c>
      <c r="T336" s="23">
        <v>0</v>
      </c>
      <c r="U336" s="23">
        <v>0</v>
      </c>
      <c r="V336" s="23">
        <v>0</v>
      </c>
      <c r="W336" s="5">
        <f t="shared" si="10"/>
        <v>250</v>
      </c>
      <c r="X336" s="5">
        <f t="shared" si="11"/>
        <v>750</v>
      </c>
      <c r="Y336" s="13">
        <v>382681000</v>
      </c>
      <c r="Z336" s="20">
        <v>338.602305</v>
      </c>
      <c r="AA336" s="20">
        <v>348.43565999999998</v>
      </c>
      <c r="AB336" s="20">
        <v>358.55665780000004</v>
      </c>
      <c r="AC336" s="51"/>
    </row>
    <row r="337" spans="1:29" s="4" customFormat="1" ht="13.5" hidden="1" customHeight="1" x14ac:dyDescent="0.25">
      <c r="A337" s="25">
        <v>9</v>
      </c>
      <c r="B337" s="24" t="s">
        <v>677</v>
      </c>
      <c r="C337" s="24" t="s">
        <v>149</v>
      </c>
      <c r="D337" s="25">
        <v>99</v>
      </c>
      <c r="E337" s="25" t="s">
        <v>387</v>
      </c>
      <c r="F337" s="24" t="s">
        <v>379</v>
      </c>
      <c r="G337" s="24" t="s">
        <v>388</v>
      </c>
      <c r="H337" s="24" t="s">
        <v>59</v>
      </c>
      <c r="I337" s="24"/>
      <c r="J337" s="24" t="s">
        <v>153</v>
      </c>
      <c r="K337" s="24" t="s">
        <v>154</v>
      </c>
      <c r="L337" s="26">
        <v>32</v>
      </c>
      <c r="M337" s="27">
        <v>2417</v>
      </c>
      <c r="N337" s="28" t="s">
        <v>776</v>
      </c>
      <c r="O337" s="29" t="s">
        <v>779</v>
      </c>
      <c r="P337" s="29" t="s">
        <v>390</v>
      </c>
      <c r="Q337" s="30">
        <v>68</v>
      </c>
      <c r="R337" s="6" t="s">
        <v>41</v>
      </c>
      <c r="S337" s="8">
        <v>17</v>
      </c>
      <c r="T337" s="23">
        <v>0</v>
      </c>
      <c r="U337" s="23">
        <v>0</v>
      </c>
      <c r="V337" s="23">
        <v>0</v>
      </c>
      <c r="W337" s="5">
        <f t="shared" si="10"/>
        <v>17</v>
      </c>
      <c r="X337" s="5">
        <f t="shared" si="11"/>
        <v>51</v>
      </c>
      <c r="Y337" s="13">
        <v>432060000</v>
      </c>
      <c r="Z337" s="20">
        <v>382.29292499999997</v>
      </c>
      <c r="AA337" s="20">
        <v>393.39509999999996</v>
      </c>
      <c r="AB337" s="20">
        <v>404.82203299999992</v>
      </c>
      <c r="AC337" s="51"/>
    </row>
    <row r="338" spans="1:29" s="4" customFormat="1" ht="13.5" hidden="1" customHeight="1" x14ac:dyDescent="0.25">
      <c r="A338" s="25">
        <v>9</v>
      </c>
      <c r="B338" s="24" t="s">
        <v>677</v>
      </c>
      <c r="C338" s="24" t="s">
        <v>149</v>
      </c>
      <c r="D338" s="25">
        <v>107</v>
      </c>
      <c r="E338" s="25" t="s">
        <v>391</v>
      </c>
      <c r="F338" s="24" t="s">
        <v>379</v>
      </c>
      <c r="G338" s="24" t="s">
        <v>392</v>
      </c>
      <c r="H338" s="24" t="s">
        <v>35</v>
      </c>
      <c r="I338" s="24"/>
      <c r="J338" s="24" t="s">
        <v>153</v>
      </c>
      <c r="K338" s="24" t="s">
        <v>154</v>
      </c>
      <c r="L338" s="26">
        <v>32</v>
      </c>
      <c r="M338" s="27">
        <v>2417</v>
      </c>
      <c r="N338" s="28" t="s">
        <v>776</v>
      </c>
      <c r="O338" s="29" t="s">
        <v>780</v>
      </c>
      <c r="P338" s="29" t="s">
        <v>394</v>
      </c>
      <c r="Q338" s="30">
        <v>9</v>
      </c>
      <c r="R338" s="6" t="s">
        <v>41</v>
      </c>
      <c r="S338" s="8">
        <v>1</v>
      </c>
      <c r="T338" s="23">
        <v>0</v>
      </c>
      <c r="U338" s="23">
        <v>0</v>
      </c>
      <c r="V338" s="23">
        <v>0</v>
      </c>
      <c r="W338" s="5">
        <f t="shared" si="10"/>
        <v>1</v>
      </c>
      <c r="X338" s="5">
        <f t="shared" si="11"/>
        <v>8</v>
      </c>
      <c r="Y338" s="13">
        <v>302442000</v>
      </c>
      <c r="Z338" s="20">
        <v>267.60504750000001</v>
      </c>
      <c r="AA338" s="20">
        <v>275.37657000000002</v>
      </c>
      <c r="AB338" s="20">
        <v>283.37542309999998</v>
      </c>
      <c r="AC338" s="51"/>
    </row>
    <row r="339" spans="1:29" s="4" customFormat="1" ht="13.5" hidden="1" customHeight="1" x14ac:dyDescent="0.25">
      <c r="A339" s="25">
        <v>9</v>
      </c>
      <c r="B339" s="24" t="s">
        <v>677</v>
      </c>
      <c r="C339" s="24" t="s">
        <v>149</v>
      </c>
      <c r="D339" s="25">
        <v>108</v>
      </c>
      <c r="E339" s="25" t="s">
        <v>395</v>
      </c>
      <c r="F339" s="24" t="s">
        <v>379</v>
      </c>
      <c r="G339" s="24" t="s">
        <v>392</v>
      </c>
      <c r="H339" s="24" t="s">
        <v>35</v>
      </c>
      <c r="I339" s="24"/>
      <c r="J339" s="24" t="s">
        <v>153</v>
      </c>
      <c r="K339" s="24" t="s">
        <v>154</v>
      </c>
      <c r="L339" s="26">
        <v>32</v>
      </c>
      <c r="M339" s="27">
        <v>2417</v>
      </c>
      <c r="N339" s="28" t="s">
        <v>776</v>
      </c>
      <c r="O339" s="29" t="s">
        <v>781</v>
      </c>
      <c r="P339" s="29" t="s">
        <v>64</v>
      </c>
      <c r="Q339" s="30">
        <v>21</v>
      </c>
      <c r="R339" s="6" t="s">
        <v>41</v>
      </c>
      <c r="S339" s="8">
        <v>6</v>
      </c>
      <c r="T339" s="23">
        <v>0</v>
      </c>
      <c r="U339" s="23">
        <v>0</v>
      </c>
      <c r="V339" s="23">
        <v>0</v>
      </c>
      <c r="W339" s="5">
        <f t="shared" si="10"/>
        <v>6</v>
      </c>
      <c r="X339" s="5">
        <f t="shared" si="11"/>
        <v>15</v>
      </c>
      <c r="Y339" s="13">
        <v>246891000</v>
      </c>
      <c r="Z339" s="20">
        <v>218.45310000000001</v>
      </c>
      <c r="AA339" s="20">
        <v>224.7972</v>
      </c>
      <c r="AB339" s="20">
        <v>231.326876</v>
      </c>
      <c r="AC339" s="51"/>
    </row>
    <row r="340" spans="1:29" s="4" customFormat="1" ht="13.5" hidden="1" customHeight="1" x14ac:dyDescent="0.25">
      <c r="A340" s="25">
        <v>9</v>
      </c>
      <c r="B340" s="24" t="s">
        <v>677</v>
      </c>
      <c r="C340" s="24" t="s">
        <v>149</v>
      </c>
      <c r="D340" s="25">
        <v>109</v>
      </c>
      <c r="E340" s="25" t="s">
        <v>397</v>
      </c>
      <c r="F340" s="24" t="s">
        <v>151</v>
      </c>
      <c r="G340" s="24" t="s">
        <v>398</v>
      </c>
      <c r="H340" s="24" t="s">
        <v>35</v>
      </c>
      <c r="I340" s="24"/>
      <c r="J340" s="24" t="s">
        <v>153</v>
      </c>
      <c r="K340" s="24" t="s">
        <v>154</v>
      </c>
      <c r="L340" s="26">
        <v>32</v>
      </c>
      <c r="M340" s="27">
        <v>2417</v>
      </c>
      <c r="N340" s="28" t="s">
        <v>776</v>
      </c>
      <c r="O340" s="29" t="s">
        <v>782</v>
      </c>
      <c r="P340" s="29" t="s">
        <v>400</v>
      </c>
      <c r="Q340" s="30">
        <v>18</v>
      </c>
      <c r="R340" s="6" t="s">
        <v>41</v>
      </c>
      <c r="S340" s="8">
        <v>5</v>
      </c>
      <c r="T340" s="23">
        <v>0</v>
      </c>
      <c r="U340" s="23">
        <v>0</v>
      </c>
      <c r="V340" s="23">
        <v>0</v>
      </c>
      <c r="W340" s="5">
        <f t="shared" si="10"/>
        <v>5</v>
      </c>
      <c r="X340" s="5">
        <f t="shared" si="11"/>
        <v>13</v>
      </c>
      <c r="Y340" s="13">
        <v>234547000</v>
      </c>
      <c r="Z340" s="20">
        <v>207.53044499999999</v>
      </c>
      <c r="AA340" s="20">
        <v>213.55734000000001</v>
      </c>
      <c r="AB340" s="20">
        <v>219.7605322</v>
      </c>
      <c r="AC340" s="51"/>
    </row>
    <row r="341" spans="1:29" s="4" customFormat="1" ht="13.5" hidden="1" customHeight="1" x14ac:dyDescent="0.25">
      <c r="A341" s="25">
        <v>9</v>
      </c>
      <c r="B341" s="24" t="s">
        <v>677</v>
      </c>
      <c r="C341" s="24" t="s">
        <v>186</v>
      </c>
      <c r="D341" s="25">
        <v>62</v>
      </c>
      <c r="E341" s="25" t="s">
        <v>401</v>
      </c>
      <c r="F341" s="24" t="s">
        <v>272</v>
      </c>
      <c r="G341" s="24" t="s">
        <v>402</v>
      </c>
      <c r="H341" s="24" t="s">
        <v>35</v>
      </c>
      <c r="I341" s="24"/>
      <c r="J341" s="24" t="s">
        <v>274</v>
      </c>
      <c r="K341" s="24" t="s">
        <v>275</v>
      </c>
      <c r="L341" s="26">
        <v>33</v>
      </c>
      <c r="M341" s="27">
        <v>2453</v>
      </c>
      <c r="N341" s="28" t="s">
        <v>783</v>
      </c>
      <c r="O341" s="29" t="s">
        <v>784</v>
      </c>
      <c r="P341" s="29" t="s">
        <v>67</v>
      </c>
      <c r="Q341" s="30">
        <v>2</v>
      </c>
      <c r="R341" s="6" t="s">
        <v>41</v>
      </c>
      <c r="S341" s="8">
        <v>0</v>
      </c>
      <c r="T341" s="23">
        <v>0</v>
      </c>
      <c r="U341" s="23">
        <v>0</v>
      </c>
      <c r="V341" s="23">
        <v>0</v>
      </c>
      <c r="W341" s="5">
        <f t="shared" si="10"/>
        <v>0</v>
      </c>
      <c r="X341" s="5">
        <f t="shared" si="11"/>
        <v>2</v>
      </c>
      <c r="Y341" s="13">
        <v>0</v>
      </c>
      <c r="Z341" s="20">
        <v>207.53044499999999</v>
      </c>
      <c r="AA341" s="20">
        <v>213.55734000000001</v>
      </c>
      <c r="AB341" s="20">
        <v>219.7605322</v>
      </c>
      <c r="AC341" s="51"/>
    </row>
    <row r="342" spans="1:29" s="4" customFormat="1" ht="13.5" hidden="1" customHeight="1" x14ac:dyDescent="0.25">
      <c r="A342" s="25">
        <v>9</v>
      </c>
      <c r="B342" s="24" t="s">
        <v>677</v>
      </c>
      <c r="C342" s="24" t="s">
        <v>149</v>
      </c>
      <c r="D342" s="25">
        <v>103</v>
      </c>
      <c r="E342" s="25" t="s">
        <v>405</v>
      </c>
      <c r="F342" s="24" t="s">
        <v>406</v>
      </c>
      <c r="G342" s="24" t="s">
        <v>407</v>
      </c>
      <c r="H342" s="24" t="s">
        <v>59</v>
      </c>
      <c r="I342" s="24"/>
      <c r="J342" s="24" t="s">
        <v>153</v>
      </c>
      <c r="K342" s="24" t="s">
        <v>154</v>
      </c>
      <c r="L342" s="26">
        <v>34</v>
      </c>
      <c r="M342" s="27">
        <v>2419</v>
      </c>
      <c r="N342" s="28" t="s">
        <v>785</v>
      </c>
      <c r="O342" s="29" t="s">
        <v>786</v>
      </c>
      <c r="P342" s="29" t="s">
        <v>410</v>
      </c>
      <c r="Q342" s="30">
        <v>4</v>
      </c>
      <c r="R342" s="6" t="s">
        <v>41</v>
      </c>
      <c r="S342" s="8">
        <v>1</v>
      </c>
      <c r="T342" s="23">
        <v>0</v>
      </c>
      <c r="U342" s="23">
        <v>0</v>
      </c>
      <c r="V342" s="23">
        <v>0</v>
      </c>
      <c r="W342" s="5">
        <f t="shared" si="10"/>
        <v>1</v>
      </c>
      <c r="X342" s="5">
        <f t="shared" si="11"/>
        <v>3</v>
      </c>
      <c r="Y342" s="13">
        <v>135790000</v>
      </c>
      <c r="Z342" s="20">
        <v>120.14920499999999</v>
      </c>
      <c r="AA342" s="20">
        <v>123.63845999999999</v>
      </c>
      <c r="AB342" s="20">
        <v>127.22978180000001</v>
      </c>
      <c r="AC342" s="51"/>
    </row>
    <row r="343" spans="1:29" s="4" customFormat="1" ht="13.5" hidden="1" customHeight="1" x14ac:dyDescent="0.25">
      <c r="A343" s="25">
        <v>9</v>
      </c>
      <c r="B343" s="24" t="s">
        <v>677</v>
      </c>
      <c r="C343" s="24" t="s">
        <v>149</v>
      </c>
      <c r="D343" s="25">
        <v>104</v>
      </c>
      <c r="E343" s="25" t="s">
        <v>411</v>
      </c>
      <c r="F343" s="24" t="s">
        <v>406</v>
      </c>
      <c r="G343" s="24" t="s">
        <v>407</v>
      </c>
      <c r="H343" s="24" t="s">
        <v>59</v>
      </c>
      <c r="I343" s="24"/>
      <c r="J343" s="24" t="s">
        <v>153</v>
      </c>
      <c r="K343" s="24" t="s">
        <v>154</v>
      </c>
      <c r="L343" s="26">
        <v>34</v>
      </c>
      <c r="M343" s="27">
        <v>2419</v>
      </c>
      <c r="N343" s="28" t="s">
        <v>785</v>
      </c>
      <c r="O343" s="29" t="s">
        <v>787</v>
      </c>
      <c r="P343" s="29" t="s">
        <v>413</v>
      </c>
      <c r="Q343" s="30">
        <v>4</v>
      </c>
      <c r="R343" s="6" t="s">
        <v>41</v>
      </c>
      <c r="S343" s="8">
        <v>1</v>
      </c>
      <c r="T343" s="23">
        <v>0</v>
      </c>
      <c r="U343" s="23">
        <v>0</v>
      </c>
      <c r="V343" s="23">
        <v>0</v>
      </c>
      <c r="W343" s="5">
        <f t="shared" si="10"/>
        <v>1</v>
      </c>
      <c r="X343" s="5">
        <f t="shared" si="11"/>
        <v>3</v>
      </c>
      <c r="Y343" s="13">
        <v>234547000</v>
      </c>
      <c r="Z343" s="20">
        <v>207.53044499999999</v>
      </c>
      <c r="AA343" s="20">
        <v>213.55734000000001</v>
      </c>
      <c r="AB343" s="20">
        <v>219.7605322</v>
      </c>
      <c r="AC343" s="51"/>
    </row>
    <row r="344" spans="1:29" s="4" customFormat="1" ht="13.5" hidden="1" customHeight="1" x14ac:dyDescent="0.25">
      <c r="A344" s="25">
        <v>8</v>
      </c>
      <c r="B344" s="24" t="s">
        <v>788</v>
      </c>
      <c r="C344" s="24" t="s">
        <v>31</v>
      </c>
      <c r="D344" s="25">
        <v>1</v>
      </c>
      <c r="E344" s="25" t="s">
        <v>32</v>
      </c>
      <c r="F344" s="24" t="s">
        <v>33</v>
      </c>
      <c r="G344" s="24" t="s">
        <v>34</v>
      </c>
      <c r="H344" s="24" t="s">
        <v>35</v>
      </c>
      <c r="I344" s="24"/>
      <c r="J344" s="24" t="s">
        <v>36</v>
      </c>
      <c r="K344" s="24" t="s">
        <v>37</v>
      </c>
      <c r="L344" s="26">
        <v>1</v>
      </c>
      <c r="M344" s="27">
        <v>2688</v>
      </c>
      <c r="N344" s="28" t="s">
        <v>789</v>
      </c>
      <c r="O344" s="29" t="s">
        <v>790</v>
      </c>
      <c r="P344" s="29" t="s">
        <v>40</v>
      </c>
      <c r="Q344" s="30">
        <v>100</v>
      </c>
      <c r="R344" s="6" t="s">
        <v>41</v>
      </c>
      <c r="S344" s="8">
        <v>15</v>
      </c>
      <c r="T344" s="23">
        <v>0</v>
      </c>
      <c r="U344" s="23">
        <v>0</v>
      </c>
      <c r="V344" s="23">
        <v>0</v>
      </c>
      <c r="W344" s="5">
        <f t="shared" si="10"/>
        <v>15</v>
      </c>
      <c r="X344" s="5">
        <f t="shared" si="11"/>
        <v>85</v>
      </c>
      <c r="Y344" s="13">
        <v>916600000</v>
      </c>
      <c r="Z344" s="20">
        <v>821</v>
      </c>
      <c r="AA344" s="20">
        <v>845</v>
      </c>
      <c r="AB344" s="20">
        <v>870</v>
      </c>
      <c r="AC344" s="51"/>
    </row>
    <row r="345" spans="1:29" s="4" customFormat="1" ht="13.5" hidden="1" customHeight="1" x14ac:dyDescent="0.25">
      <c r="A345" s="25">
        <v>8</v>
      </c>
      <c r="B345" s="24" t="s">
        <v>788</v>
      </c>
      <c r="C345" s="24" t="s">
        <v>31</v>
      </c>
      <c r="D345" s="25">
        <v>2</v>
      </c>
      <c r="E345" s="25" t="s">
        <v>42</v>
      </c>
      <c r="F345" s="24" t="s">
        <v>33</v>
      </c>
      <c r="G345" s="24" t="s">
        <v>34</v>
      </c>
      <c r="H345" s="24" t="s">
        <v>35</v>
      </c>
      <c r="I345" s="24"/>
      <c r="J345" s="24" t="s">
        <v>36</v>
      </c>
      <c r="K345" s="24" t="s">
        <v>37</v>
      </c>
      <c r="L345" s="26">
        <v>1</v>
      </c>
      <c r="M345" s="27">
        <v>2688</v>
      </c>
      <c r="N345" s="28" t="s">
        <v>789</v>
      </c>
      <c r="O345" s="29" t="s">
        <v>540</v>
      </c>
      <c r="P345" s="29" t="s">
        <v>44</v>
      </c>
      <c r="Q345" s="30">
        <v>4</v>
      </c>
      <c r="R345" s="6" t="s">
        <v>41</v>
      </c>
      <c r="S345" s="8">
        <v>1</v>
      </c>
      <c r="T345" s="23">
        <v>0</v>
      </c>
      <c r="U345" s="23">
        <v>0</v>
      </c>
      <c r="V345" s="23">
        <v>0</v>
      </c>
      <c r="W345" s="5">
        <f t="shared" si="10"/>
        <v>1</v>
      </c>
      <c r="X345" s="5">
        <f t="shared" si="11"/>
        <v>3</v>
      </c>
      <c r="Y345" s="13">
        <v>687450000</v>
      </c>
      <c r="Z345" s="20">
        <v>616</v>
      </c>
      <c r="AA345" s="20">
        <v>634</v>
      </c>
      <c r="AB345" s="20">
        <v>652</v>
      </c>
      <c r="AC345" s="51"/>
    </row>
    <row r="346" spans="1:29" s="4" customFormat="1" ht="13.5" hidden="1" customHeight="1" x14ac:dyDescent="0.25">
      <c r="A346" s="25">
        <v>8</v>
      </c>
      <c r="B346" s="24" t="s">
        <v>788</v>
      </c>
      <c r="C346" s="24" t="s">
        <v>31</v>
      </c>
      <c r="D346" s="25">
        <v>3</v>
      </c>
      <c r="E346" s="25" t="s">
        <v>45</v>
      </c>
      <c r="F346" s="24" t="s">
        <v>33</v>
      </c>
      <c r="G346" s="24" t="s">
        <v>34</v>
      </c>
      <c r="H346" s="24" t="s">
        <v>35</v>
      </c>
      <c r="I346" s="24"/>
      <c r="J346" s="24" t="s">
        <v>36</v>
      </c>
      <c r="K346" s="24" t="s">
        <v>37</v>
      </c>
      <c r="L346" s="26">
        <v>1</v>
      </c>
      <c r="M346" s="27">
        <v>2688</v>
      </c>
      <c r="N346" s="28" t="s">
        <v>789</v>
      </c>
      <c r="O346" s="29" t="s">
        <v>791</v>
      </c>
      <c r="P346" s="29" t="s">
        <v>47</v>
      </c>
      <c r="Q346" s="30">
        <v>40</v>
      </c>
      <c r="R346" s="6" t="s">
        <v>41</v>
      </c>
      <c r="S346" s="8">
        <v>10</v>
      </c>
      <c r="T346" s="23">
        <v>0</v>
      </c>
      <c r="U346" s="23">
        <v>0</v>
      </c>
      <c r="V346" s="23">
        <v>0</v>
      </c>
      <c r="W346" s="5">
        <f t="shared" si="10"/>
        <v>10</v>
      </c>
      <c r="X346" s="5">
        <f t="shared" si="11"/>
        <v>30</v>
      </c>
      <c r="Y346" s="13">
        <v>687450000</v>
      </c>
      <c r="Z346" s="20">
        <v>616</v>
      </c>
      <c r="AA346" s="20">
        <v>634</v>
      </c>
      <c r="AB346" s="20">
        <v>652</v>
      </c>
      <c r="AC346" s="51"/>
    </row>
    <row r="347" spans="1:29" s="4" customFormat="1" ht="13.5" hidden="1" customHeight="1" x14ac:dyDescent="0.25">
      <c r="A347" s="25">
        <v>8</v>
      </c>
      <c r="B347" s="24" t="s">
        <v>788</v>
      </c>
      <c r="C347" s="24" t="s">
        <v>48</v>
      </c>
      <c r="D347" s="25">
        <v>4</v>
      </c>
      <c r="E347" s="25" t="s">
        <v>49</v>
      </c>
      <c r="F347" s="24" t="s">
        <v>50</v>
      </c>
      <c r="G347" s="24" t="s">
        <v>51</v>
      </c>
      <c r="H347" s="24" t="s">
        <v>35</v>
      </c>
      <c r="I347" s="24"/>
      <c r="J347" s="24" t="s">
        <v>36</v>
      </c>
      <c r="K347" s="24" t="s">
        <v>52</v>
      </c>
      <c r="L347" s="26">
        <v>2</v>
      </c>
      <c r="M347" s="27">
        <v>2491</v>
      </c>
      <c r="N347" s="28" t="s">
        <v>792</v>
      </c>
      <c r="O347" s="29" t="s">
        <v>793</v>
      </c>
      <c r="P347" s="29" t="s">
        <v>55</v>
      </c>
      <c r="Q347" s="30">
        <v>9900</v>
      </c>
      <c r="R347" s="6" t="s">
        <v>41</v>
      </c>
      <c r="S347" s="8">
        <v>2376</v>
      </c>
      <c r="T347" s="23">
        <v>0</v>
      </c>
      <c r="U347" s="23">
        <v>0</v>
      </c>
      <c r="V347" s="23">
        <v>0</v>
      </c>
      <c r="W347" s="5">
        <f t="shared" si="10"/>
        <v>2376</v>
      </c>
      <c r="X347" s="5">
        <f t="shared" si="11"/>
        <v>7524</v>
      </c>
      <c r="Y347" s="13">
        <v>2910319000</v>
      </c>
      <c r="Z347" s="20">
        <v>2608</v>
      </c>
      <c r="AA347" s="20">
        <v>2684</v>
      </c>
      <c r="AB347" s="20">
        <v>2762</v>
      </c>
      <c r="AC347" s="51"/>
    </row>
    <row r="348" spans="1:29" s="4" customFormat="1" ht="13.5" hidden="1" customHeight="1" x14ac:dyDescent="0.25">
      <c r="A348" s="25">
        <v>8</v>
      </c>
      <c r="B348" s="24" t="s">
        <v>788</v>
      </c>
      <c r="C348" s="24" t="s">
        <v>31</v>
      </c>
      <c r="D348" s="25">
        <v>5</v>
      </c>
      <c r="E348" s="25" t="s">
        <v>56</v>
      </c>
      <c r="F348" s="24" t="s">
        <v>57</v>
      </c>
      <c r="G348" s="24" t="s">
        <v>58</v>
      </c>
      <c r="H348" s="24" t="s">
        <v>59</v>
      </c>
      <c r="I348" s="24" t="s">
        <v>60</v>
      </c>
      <c r="J348" s="24" t="s">
        <v>36</v>
      </c>
      <c r="K348" s="24" t="s">
        <v>61</v>
      </c>
      <c r="L348" s="26">
        <v>3</v>
      </c>
      <c r="M348" s="27">
        <v>2706</v>
      </c>
      <c r="N348" s="28" t="s">
        <v>794</v>
      </c>
      <c r="O348" s="29" t="s">
        <v>545</v>
      </c>
      <c r="P348" s="29" t="s">
        <v>64</v>
      </c>
      <c r="Q348" s="30">
        <v>4</v>
      </c>
      <c r="R348" s="6" t="s">
        <v>41</v>
      </c>
      <c r="S348" s="8">
        <v>1</v>
      </c>
      <c r="T348" s="23">
        <v>0</v>
      </c>
      <c r="U348" s="23">
        <v>0</v>
      </c>
      <c r="V348" s="23">
        <v>0</v>
      </c>
      <c r="W348" s="5">
        <f t="shared" si="10"/>
        <v>1</v>
      </c>
      <c r="X348" s="5">
        <f t="shared" si="11"/>
        <v>3</v>
      </c>
      <c r="Y348" s="13">
        <v>937603000</v>
      </c>
      <c r="Z348" s="20">
        <v>840</v>
      </c>
      <c r="AA348" s="20">
        <v>865</v>
      </c>
      <c r="AB348" s="20">
        <v>890</v>
      </c>
      <c r="AC348" s="51"/>
    </row>
    <row r="349" spans="1:29" s="4" customFormat="1" ht="13.5" hidden="1" customHeight="1" x14ac:dyDescent="0.25">
      <c r="A349" s="25">
        <v>8</v>
      </c>
      <c r="B349" s="24" t="s">
        <v>788</v>
      </c>
      <c r="C349" s="24" t="s">
        <v>31</v>
      </c>
      <c r="D349" s="25">
        <v>6</v>
      </c>
      <c r="E349" s="25" t="s">
        <v>65</v>
      </c>
      <c r="F349" s="24" t="s">
        <v>57</v>
      </c>
      <c r="G349" s="24" t="s">
        <v>58</v>
      </c>
      <c r="H349" s="24" t="s">
        <v>59</v>
      </c>
      <c r="I349" s="24" t="s">
        <v>60</v>
      </c>
      <c r="J349" s="24" t="s">
        <v>36</v>
      </c>
      <c r="K349" s="24" t="s">
        <v>61</v>
      </c>
      <c r="L349" s="26">
        <v>3</v>
      </c>
      <c r="M349" s="27">
        <v>2706</v>
      </c>
      <c r="N349" s="28" t="s">
        <v>794</v>
      </c>
      <c r="O349" s="29" t="s">
        <v>546</v>
      </c>
      <c r="P349" s="29" t="s">
        <v>67</v>
      </c>
      <c r="Q349" s="30">
        <v>4</v>
      </c>
      <c r="R349" s="6" t="s">
        <v>41</v>
      </c>
      <c r="S349" s="8">
        <v>1</v>
      </c>
      <c r="T349" s="23">
        <v>0</v>
      </c>
      <c r="U349" s="23">
        <v>0</v>
      </c>
      <c r="V349" s="23">
        <v>0</v>
      </c>
      <c r="W349" s="5">
        <f t="shared" si="10"/>
        <v>1</v>
      </c>
      <c r="X349" s="5">
        <f t="shared" si="11"/>
        <v>3</v>
      </c>
      <c r="Y349" s="13">
        <v>937603000</v>
      </c>
      <c r="Z349" s="20">
        <v>840</v>
      </c>
      <c r="AA349" s="20">
        <v>865</v>
      </c>
      <c r="AB349" s="20">
        <v>890</v>
      </c>
      <c r="AC349" s="51"/>
    </row>
    <row r="350" spans="1:29" s="4" customFormat="1" ht="13.5" hidden="1" customHeight="1" x14ac:dyDescent="0.25">
      <c r="A350" s="25">
        <v>8</v>
      </c>
      <c r="B350" s="24" t="s">
        <v>788</v>
      </c>
      <c r="C350" s="24" t="s">
        <v>31</v>
      </c>
      <c r="D350" s="25">
        <v>7</v>
      </c>
      <c r="E350" s="25" t="s">
        <v>68</v>
      </c>
      <c r="F350" s="24" t="s">
        <v>33</v>
      </c>
      <c r="G350" s="24" t="s">
        <v>69</v>
      </c>
      <c r="H350" s="24" t="s">
        <v>35</v>
      </c>
      <c r="I350" s="24"/>
      <c r="J350" s="24" t="s">
        <v>36</v>
      </c>
      <c r="K350" s="24" t="s">
        <v>70</v>
      </c>
      <c r="L350" s="26">
        <v>4</v>
      </c>
      <c r="M350" s="27">
        <v>2745</v>
      </c>
      <c r="N350" s="28" t="s">
        <v>795</v>
      </c>
      <c r="O350" s="29" t="s">
        <v>796</v>
      </c>
      <c r="P350" s="29" t="s">
        <v>73</v>
      </c>
      <c r="Q350" s="30">
        <v>4</v>
      </c>
      <c r="R350" s="6" t="s">
        <v>41</v>
      </c>
      <c r="S350" s="8">
        <v>1</v>
      </c>
      <c r="T350" s="23">
        <v>0</v>
      </c>
      <c r="U350" s="23">
        <v>0</v>
      </c>
      <c r="V350" s="23">
        <v>0</v>
      </c>
      <c r="W350" s="5">
        <f t="shared" si="10"/>
        <v>1</v>
      </c>
      <c r="X350" s="5">
        <f t="shared" si="11"/>
        <v>3</v>
      </c>
      <c r="Y350" s="13">
        <v>507056000</v>
      </c>
      <c r="Z350" s="20">
        <v>454</v>
      </c>
      <c r="AA350" s="20">
        <v>468</v>
      </c>
      <c r="AB350" s="20">
        <v>481</v>
      </c>
      <c r="AC350" s="51"/>
    </row>
    <row r="351" spans="1:29" s="4" customFormat="1" ht="13.5" hidden="1" customHeight="1" x14ac:dyDescent="0.25">
      <c r="A351" s="25">
        <v>8</v>
      </c>
      <c r="B351" s="24" t="s">
        <v>788</v>
      </c>
      <c r="C351" s="24" t="s">
        <v>31</v>
      </c>
      <c r="D351" s="25">
        <v>8</v>
      </c>
      <c r="E351" s="25" t="s">
        <v>74</v>
      </c>
      <c r="F351" s="24" t="s">
        <v>33</v>
      </c>
      <c r="G351" s="24" t="s">
        <v>69</v>
      </c>
      <c r="H351" s="24" t="s">
        <v>35</v>
      </c>
      <c r="I351" s="24"/>
      <c r="J351" s="24" t="s">
        <v>36</v>
      </c>
      <c r="K351" s="24" t="s">
        <v>70</v>
      </c>
      <c r="L351" s="26">
        <v>4</v>
      </c>
      <c r="M351" s="27">
        <v>2745</v>
      </c>
      <c r="N351" s="28" t="s">
        <v>795</v>
      </c>
      <c r="O351" s="29" t="s">
        <v>797</v>
      </c>
      <c r="P351" s="29" t="s">
        <v>40</v>
      </c>
      <c r="Q351" s="30">
        <v>200</v>
      </c>
      <c r="R351" s="6" t="s">
        <v>41</v>
      </c>
      <c r="S351" s="8">
        <v>50</v>
      </c>
      <c r="T351" s="23">
        <v>0</v>
      </c>
      <c r="U351" s="23">
        <v>0</v>
      </c>
      <c r="V351" s="23">
        <v>0</v>
      </c>
      <c r="W351" s="5">
        <f t="shared" si="10"/>
        <v>50</v>
      </c>
      <c r="X351" s="5">
        <f t="shared" si="11"/>
        <v>150</v>
      </c>
      <c r="Y351" s="13">
        <v>507056000</v>
      </c>
      <c r="Z351" s="20">
        <v>454</v>
      </c>
      <c r="AA351" s="20">
        <v>468</v>
      </c>
      <c r="AB351" s="20">
        <v>481</v>
      </c>
      <c r="AC351" s="51"/>
    </row>
    <row r="352" spans="1:29" s="4" customFormat="1" ht="13.5" hidden="1" customHeight="1" x14ac:dyDescent="0.25">
      <c r="A352" s="25">
        <v>8</v>
      </c>
      <c r="B352" s="24" t="s">
        <v>788</v>
      </c>
      <c r="C352" s="24" t="s">
        <v>31</v>
      </c>
      <c r="D352" s="25">
        <v>9</v>
      </c>
      <c r="E352" s="25" t="s">
        <v>550</v>
      </c>
      <c r="F352" s="24" t="s">
        <v>33</v>
      </c>
      <c r="G352" s="24" t="s">
        <v>69</v>
      </c>
      <c r="H352" s="24" t="s">
        <v>35</v>
      </c>
      <c r="I352" s="24"/>
      <c r="J352" s="24" t="s">
        <v>36</v>
      </c>
      <c r="K352" s="24" t="s">
        <v>70</v>
      </c>
      <c r="L352" s="26">
        <v>4</v>
      </c>
      <c r="M352" s="27">
        <v>2745</v>
      </c>
      <c r="N352" s="28" t="s">
        <v>795</v>
      </c>
      <c r="O352" s="29" t="s">
        <v>798</v>
      </c>
      <c r="P352" s="29" t="s">
        <v>552</v>
      </c>
      <c r="Q352" s="30">
        <v>8</v>
      </c>
      <c r="R352" s="6" t="s">
        <v>41</v>
      </c>
      <c r="S352" s="8">
        <v>2</v>
      </c>
      <c r="T352" s="23">
        <v>0</v>
      </c>
      <c r="U352" s="23">
        <v>0</v>
      </c>
      <c r="V352" s="23">
        <v>0</v>
      </c>
      <c r="W352" s="5">
        <f t="shared" si="10"/>
        <v>2</v>
      </c>
      <c r="X352" s="5">
        <f t="shared" si="11"/>
        <v>6</v>
      </c>
      <c r="Y352" s="13">
        <v>253528000</v>
      </c>
      <c r="Z352" s="20">
        <v>227</v>
      </c>
      <c r="AA352" s="20">
        <v>234</v>
      </c>
      <c r="AB352" s="20">
        <v>241</v>
      </c>
      <c r="AC352" s="51"/>
    </row>
    <row r="353" spans="1:29" s="4" customFormat="1" ht="13.5" hidden="1" customHeight="1" x14ac:dyDescent="0.25">
      <c r="A353" s="25">
        <v>8</v>
      </c>
      <c r="B353" s="24" t="s">
        <v>788</v>
      </c>
      <c r="C353" s="24" t="s">
        <v>31</v>
      </c>
      <c r="D353" s="25">
        <v>10</v>
      </c>
      <c r="E353" s="25" t="s">
        <v>76</v>
      </c>
      <c r="F353" s="24" t="s">
        <v>33</v>
      </c>
      <c r="G353" s="24" t="s">
        <v>69</v>
      </c>
      <c r="H353" s="24" t="s">
        <v>35</v>
      </c>
      <c r="I353" s="24"/>
      <c r="J353" s="24" t="s">
        <v>36</v>
      </c>
      <c r="K353" s="24" t="s">
        <v>70</v>
      </c>
      <c r="L353" s="26">
        <v>4</v>
      </c>
      <c r="M353" s="27">
        <v>2745</v>
      </c>
      <c r="N353" s="28" t="s">
        <v>795</v>
      </c>
      <c r="O353" s="29" t="s">
        <v>799</v>
      </c>
      <c r="P353" s="29" t="s">
        <v>78</v>
      </c>
      <c r="Q353" s="30">
        <v>600</v>
      </c>
      <c r="R353" s="6" t="s">
        <v>41</v>
      </c>
      <c r="S353" s="8">
        <v>150</v>
      </c>
      <c r="T353" s="23">
        <v>0</v>
      </c>
      <c r="U353" s="23">
        <v>0</v>
      </c>
      <c r="V353" s="23">
        <v>0</v>
      </c>
      <c r="W353" s="5">
        <f t="shared" si="10"/>
        <v>150</v>
      </c>
      <c r="X353" s="5">
        <f t="shared" si="11"/>
        <v>450</v>
      </c>
      <c r="Y353" s="13">
        <v>380292000</v>
      </c>
      <c r="Z353" s="20">
        <v>341</v>
      </c>
      <c r="AA353" s="20">
        <v>351</v>
      </c>
      <c r="AB353" s="20">
        <v>361</v>
      </c>
      <c r="AC353" s="51"/>
    </row>
    <row r="354" spans="1:29" s="4" customFormat="1" ht="13.5" hidden="1" customHeight="1" x14ac:dyDescent="0.25">
      <c r="A354" s="25">
        <v>8</v>
      </c>
      <c r="B354" s="24" t="s">
        <v>788</v>
      </c>
      <c r="C354" s="24" t="s">
        <v>31</v>
      </c>
      <c r="D354" s="25">
        <v>11</v>
      </c>
      <c r="E354" s="25" t="s">
        <v>79</v>
      </c>
      <c r="F354" s="24" t="s">
        <v>33</v>
      </c>
      <c r="G354" s="24" t="s">
        <v>69</v>
      </c>
      <c r="H354" s="24" t="s">
        <v>35</v>
      </c>
      <c r="I354" s="24"/>
      <c r="J354" s="24" t="s">
        <v>36</v>
      </c>
      <c r="K354" s="24" t="s">
        <v>70</v>
      </c>
      <c r="L354" s="26">
        <v>4</v>
      </c>
      <c r="M354" s="27">
        <v>2745</v>
      </c>
      <c r="N354" s="28" t="s">
        <v>795</v>
      </c>
      <c r="O354" s="29" t="s">
        <v>800</v>
      </c>
      <c r="P354" s="29" t="s">
        <v>81</v>
      </c>
      <c r="Q354" s="30">
        <v>10</v>
      </c>
      <c r="R354" s="6" t="s">
        <v>41</v>
      </c>
      <c r="S354" s="8">
        <v>2</v>
      </c>
      <c r="T354" s="23">
        <v>0</v>
      </c>
      <c r="U354" s="23">
        <v>0</v>
      </c>
      <c r="V354" s="23">
        <v>0</v>
      </c>
      <c r="W354" s="5">
        <f t="shared" si="10"/>
        <v>2</v>
      </c>
      <c r="X354" s="5">
        <f t="shared" si="11"/>
        <v>8</v>
      </c>
      <c r="Y354" s="13">
        <v>253528000</v>
      </c>
      <c r="Z354" s="20">
        <v>227</v>
      </c>
      <c r="AA354" s="20">
        <v>234</v>
      </c>
      <c r="AB354" s="20">
        <v>241</v>
      </c>
      <c r="AC354" s="51"/>
    </row>
    <row r="355" spans="1:29" s="4" customFormat="1" ht="13.5" hidden="1" customHeight="1" x14ac:dyDescent="0.25">
      <c r="A355" s="25">
        <v>8</v>
      </c>
      <c r="B355" s="24" t="s">
        <v>788</v>
      </c>
      <c r="C355" s="24" t="s">
        <v>31</v>
      </c>
      <c r="D355" s="25">
        <v>12</v>
      </c>
      <c r="E355" s="25" t="s">
        <v>82</v>
      </c>
      <c r="F355" s="24" t="s">
        <v>33</v>
      </c>
      <c r="G355" s="24" t="s">
        <v>69</v>
      </c>
      <c r="H355" s="24" t="s">
        <v>35</v>
      </c>
      <c r="I355" s="24"/>
      <c r="J355" s="24" t="s">
        <v>36</v>
      </c>
      <c r="K355" s="24" t="s">
        <v>70</v>
      </c>
      <c r="L355" s="26">
        <v>4</v>
      </c>
      <c r="M355" s="27">
        <v>2745</v>
      </c>
      <c r="N355" s="28" t="s">
        <v>795</v>
      </c>
      <c r="O355" s="29" t="s">
        <v>555</v>
      </c>
      <c r="P355" s="29" t="s">
        <v>84</v>
      </c>
      <c r="Q355" s="30">
        <v>4</v>
      </c>
      <c r="R355" s="6" t="s">
        <v>41</v>
      </c>
      <c r="S355" s="8">
        <v>1</v>
      </c>
      <c r="T355" s="23">
        <v>0</v>
      </c>
      <c r="U355" s="23">
        <v>0</v>
      </c>
      <c r="V355" s="23">
        <v>0</v>
      </c>
      <c r="W355" s="5">
        <f t="shared" si="10"/>
        <v>1</v>
      </c>
      <c r="X355" s="5">
        <f t="shared" si="11"/>
        <v>3</v>
      </c>
      <c r="Y355" s="13">
        <v>253528000</v>
      </c>
      <c r="Z355" s="20">
        <v>227</v>
      </c>
      <c r="AA355" s="20">
        <v>234</v>
      </c>
      <c r="AB355" s="20">
        <v>241</v>
      </c>
      <c r="AC355" s="51"/>
    </row>
    <row r="356" spans="1:29" s="4" customFormat="1" ht="13.5" hidden="1" customHeight="1" x14ac:dyDescent="0.25">
      <c r="A356" s="25">
        <v>8</v>
      </c>
      <c r="B356" s="24" t="s">
        <v>788</v>
      </c>
      <c r="C356" s="24" t="s">
        <v>31</v>
      </c>
      <c r="D356" s="25">
        <v>13</v>
      </c>
      <c r="E356" s="25" t="s">
        <v>85</v>
      </c>
      <c r="F356" s="24" t="s">
        <v>33</v>
      </c>
      <c r="G356" s="24" t="s">
        <v>69</v>
      </c>
      <c r="H356" s="24" t="s">
        <v>35</v>
      </c>
      <c r="I356" s="24"/>
      <c r="J356" s="24" t="s">
        <v>36</v>
      </c>
      <c r="K356" s="24" t="s">
        <v>70</v>
      </c>
      <c r="L356" s="26">
        <v>4</v>
      </c>
      <c r="M356" s="27">
        <v>2745</v>
      </c>
      <c r="N356" s="28" t="s">
        <v>795</v>
      </c>
      <c r="O356" s="29" t="s">
        <v>556</v>
      </c>
      <c r="P356" s="29" t="s">
        <v>87</v>
      </c>
      <c r="Q356" s="30">
        <v>4</v>
      </c>
      <c r="R356" s="6" t="s">
        <v>41</v>
      </c>
      <c r="S356" s="8">
        <v>1</v>
      </c>
      <c r="T356" s="23">
        <v>0</v>
      </c>
      <c r="U356" s="23">
        <v>0</v>
      </c>
      <c r="V356" s="23">
        <v>0</v>
      </c>
      <c r="W356" s="5">
        <f t="shared" si="10"/>
        <v>1</v>
      </c>
      <c r="X356" s="5">
        <f t="shared" si="11"/>
        <v>3</v>
      </c>
      <c r="Y356" s="13">
        <v>380292000</v>
      </c>
      <c r="Z356" s="20">
        <v>341</v>
      </c>
      <c r="AA356" s="20">
        <v>351</v>
      </c>
      <c r="AB356" s="20">
        <v>361</v>
      </c>
      <c r="AC356" s="51"/>
    </row>
    <row r="357" spans="1:29" s="4" customFormat="1" ht="13.5" hidden="1" customHeight="1" x14ac:dyDescent="0.25">
      <c r="A357" s="25">
        <v>8</v>
      </c>
      <c r="B357" s="24" t="s">
        <v>788</v>
      </c>
      <c r="C357" s="24" t="s">
        <v>149</v>
      </c>
      <c r="D357" s="25">
        <v>14</v>
      </c>
      <c r="E357" s="25" t="s">
        <v>557</v>
      </c>
      <c r="F357" s="24" t="s">
        <v>33</v>
      </c>
      <c r="G357" s="24" t="s">
        <v>558</v>
      </c>
      <c r="H357" s="24" t="s">
        <v>35</v>
      </c>
      <c r="I357" s="24"/>
      <c r="J357" s="24" t="s">
        <v>36</v>
      </c>
      <c r="K357" s="24" t="s">
        <v>93</v>
      </c>
      <c r="L357" s="26">
        <v>5</v>
      </c>
      <c r="M357" s="27">
        <v>2684</v>
      </c>
      <c r="N357" s="28" t="s">
        <v>801</v>
      </c>
      <c r="O357" s="29" t="s">
        <v>802</v>
      </c>
      <c r="P357" s="29" t="s">
        <v>561</v>
      </c>
      <c r="Q357" s="30">
        <v>12</v>
      </c>
      <c r="R357" s="6" t="s">
        <v>41</v>
      </c>
      <c r="S357" s="8">
        <v>3</v>
      </c>
      <c r="T357" s="23">
        <v>0</v>
      </c>
      <c r="U357" s="23">
        <v>0</v>
      </c>
      <c r="V357" s="23">
        <v>0</v>
      </c>
      <c r="W357" s="5">
        <f t="shared" si="10"/>
        <v>3</v>
      </c>
      <c r="X357" s="5">
        <f t="shared" si="11"/>
        <v>9</v>
      </c>
      <c r="Y357" s="13">
        <v>2722799000</v>
      </c>
      <c r="Z357" s="20">
        <v>2440</v>
      </c>
      <c r="AA357" s="20">
        <v>2511</v>
      </c>
      <c r="AB357" s="20">
        <v>2584</v>
      </c>
      <c r="AC357" s="51"/>
    </row>
    <row r="358" spans="1:29" s="4" customFormat="1" ht="13.5" hidden="1" customHeight="1" x14ac:dyDescent="0.25">
      <c r="A358" s="25">
        <v>8</v>
      </c>
      <c r="B358" s="24" t="s">
        <v>788</v>
      </c>
      <c r="C358" s="24" t="s">
        <v>88</v>
      </c>
      <c r="D358" s="25">
        <v>15</v>
      </c>
      <c r="E358" s="25" t="s">
        <v>89</v>
      </c>
      <c r="F358" s="24" t="s">
        <v>90</v>
      </c>
      <c r="G358" s="24" t="s">
        <v>91</v>
      </c>
      <c r="H358" s="24" t="s">
        <v>35</v>
      </c>
      <c r="I358" s="24" t="s">
        <v>92</v>
      </c>
      <c r="J358" s="24" t="s">
        <v>36</v>
      </c>
      <c r="K358" s="24" t="s">
        <v>93</v>
      </c>
      <c r="L358" s="26">
        <v>6</v>
      </c>
      <c r="M358" s="27">
        <v>2551</v>
      </c>
      <c r="N358" s="28" t="s">
        <v>803</v>
      </c>
      <c r="O358" s="29" t="s">
        <v>563</v>
      </c>
      <c r="P358" s="29" t="s">
        <v>67</v>
      </c>
      <c r="Q358" s="30">
        <v>4000</v>
      </c>
      <c r="R358" s="6" t="s">
        <v>41</v>
      </c>
      <c r="S358" s="8">
        <v>1000</v>
      </c>
      <c r="T358" s="23">
        <v>0</v>
      </c>
      <c r="U358" s="23">
        <v>0</v>
      </c>
      <c r="V358" s="23">
        <v>0</v>
      </c>
      <c r="W358" s="5">
        <f t="shared" si="10"/>
        <v>1000</v>
      </c>
      <c r="X358" s="5">
        <f t="shared" si="11"/>
        <v>3000</v>
      </c>
      <c r="Y358" s="13">
        <v>3118467000</v>
      </c>
      <c r="Z358" s="20">
        <v>2795</v>
      </c>
      <c r="AA358" s="20">
        <v>2876</v>
      </c>
      <c r="AB358" s="20">
        <v>2960</v>
      </c>
      <c r="AC358" s="51"/>
    </row>
    <row r="359" spans="1:29" s="4" customFormat="1" ht="13.5" hidden="1" customHeight="1" x14ac:dyDescent="0.25">
      <c r="A359" s="25">
        <v>8</v>
      </c>
      <c r="B359" s="24" t="s">
        <v>788</v>
      </c>
      <c r="C359" s="24" t="s">
        <v>31</v>
      </c>
      <c r="D359" s="25">
        <v>16</v>
      </c>
      <c r="E359" s="25" t="s">
        <v>96</v>
      </c>
      <c r="F359" s="24" t="s">
        <v>33</v>
      </c>
      <c r="G359" s="24" t="s">
        <v>97</v>
      </c>
      <c r="H359" s="24" t="s">
        <v>59</v>
      </c>
      <c r="I359" s="24" t="s">
        <v>60</v>
      </c>
      <c r="J359" s="24" t="s">
        <v>36</v>
      </c>
      <c r="K359" s="24" t="s">
        <v>93</v>
      </c>
      <c r="L359" s="26">
        <v>7</v>
      </c>
      <c r="M359" s="27">
        <v>2729</v>
      </c>
      <c r="N359" s="28" t="s">
        <v>804</v>
      </c>
      <c r="O359" s="29" t="s">
        <v>430</v>
      </c>
      <c r="P359" s="29" t="s">
        <v>100</v>
      </c>
      <c r="Q359" s="30">
        <v>4</v>
      </c>
      <c r="R359" s="6" t="s">
        <v>41</v>
      </c>
      <c r="S359" s="8">
        <v>1</v>
      </c>
      <c r="T359" s="23">
        <v>0</v>
      </c>
      <c r="U359" s="23">
        <v>0</v>
      </c>
      <c r="V359" s="23">
        <v>0</v>
      </c>
      <c r="W359" s="5">
        <f t="shared" si="10"/>
        <v>1</v>
      </c>
      <c r="X359" s="5">
        <f t="shared" si="11"/>
        <v>3</v>
      </c>
      <c r="Y359" s="13">
        <v>1875205000</v>
      </c>
      <c r="Z359" s="20">
        <v>1681</v>
      </c>
      <c r="AA359" s="20">
        <v>1729</v>
      </c>
      <c r="AB359" s="20">
        <v>1780</v>
      </c>
      <c r="AC359" s="51"/>
    </row>
    <row r="360" spans="1:29" s="4" customFormat="1" ht="13.5" hidden="1" customHeight="1" x14ac:dyDescent="0.25">
      <c r="A360" s="25">
        <v>8</v>
      </c>
      <c r="B360" s="24" t="s">
        <v>788</v>
      </c>
      <c r="C360" s="24" t="s">
        <v>101</v>
      </c>
      <c r="D360" s="25">
        <v>46</v>
      </c>
      <c r="E360" s="25" t="s">
        <v>102</v>
      </c>
      <c r="F360" s="24" t="s">
        <v>103</v>
      </c>
      <c r="G360" s="24" t="s">
        <v>104</v>
      </c>
      <c r="H360" s="24" t="s">
        <v>59</v>
      </c>
      <c r="I360" s="24" t="s">
        <v>105</v>
      </c>
      <c r="J360" s="24" t="s">
        <v>106</v>
      </c>
      <c r="K360" s="24" t="s">
        <v>107</v>
      </c>
      <c r="L360" s="26">
        <v>8</v>
      </c>
      <c r="M360" s="27">
        <v>2610</v>
      </c>
      <c r="N360" s="28" t="s">
        <v>805</v>
      </c>
      <c r="O360" s="29" t="s">
        <v>806</v>
      </c>
      <c r="P360" s="29" t="s">
        <v>110</v>
      </c>
      <c r="Q360" s="30">
        <v>2380</v>
      </c>
      <c r="R360" s="6" t="s">
        <v>41</v>
      </c>
      <c r="S360" s="8">
        <v>595</v>
      </c>
      <c r="T360" s="23">
        <v>0</v>
      </c>
      <c r="U360" s="23">
        <v>0</v>
      </c>
      <c r="V360" s="23">
        <v>0</v>
      </c>
      <c r="W360" s="5">
        <f t="shared" si="10"/>
        <v>595</v>
      </c>
      <c r="X360" s="5">
        <f t="shared" si="11"/>
        <v>1785</v>
      </c>
      <c r="Y360" s="13">
        <v>3300362000</v>
      </c>
      <c r="Z360" s="20">
        <v>2958</v>
      </c>
      <c r="AA360" s="20">
        <v>3044</v>
      </c>
      <c r="AB360" s="20">
        <v>3133</v>
      </c>
      <c r="AC360" s="51"/>
    </row>
    <row r="361" spans="1:29" s="4" customFormat="1" ht="13.5" hidden="1" customHeight="1" x14ac:dyDescent="0.25">
      <c r="A361" s="25">
        <v>8</v>
      </c>
      <c r="B361" s="24" t="s">
        <v>788</v>
      </c>
      <c r="C361" s="24" t="s">
        <v>101</v>
      </c>
      <c r="D361" s="25">
        <v>47</v>
      </c>
      <c r="E361" s="25" t="s">
        <v>111</v>
      </c>
      <c r="F361" s="24" t="s">
        <v>103</v>
      </c>
      <c r="G361" s="24" t="s">
        <v>112</v>
      </c>
      <c r="H361" s="24" t="s">
        <v>59</v>
      </c>
      <c r="I361" s="24" t="s">
        <v>105</v>
      </c>
      <c r="J361" s="24" t="s">
        <v>106</v>
      </c>
      <c r="K361" s="24" t="s">
        <v>107</v>
      </c>
      <c r="L361" s="26">
        <v>8</v>
      </c>
      <c r="M361" s="27">
        <v>2610</v>
      </c>
      <c r="N361" s="28" t="s">
        <v>805</v>
      </c>
      <c r="O361" s="29" t="s">
        <v>807</v>
      </c>
      <c r="P361" s="29" t="s">
        <v>114</v>
      </c>
      <c r="Q361" s="30">
        <v>24700</v>
      </c>
      <c r="R361" s="6" t="s">
        <v>41</v>
      </c>
      <c r="S361" s="8">
        <v>6175</v>
      </c>
      <c r="T361" s="23">
        <v>0</v>
      </c>
      <c r="U361" s="23">
        <v>0</v>
      </c>
      <c r="V361" s="23">
        <v>0</v>
      </c>
      <c r="W361" s="5">
        <f t="shared" si="10"/>
        <v>6175</v>
      </c>
      <c r="X361" s="5">
        <f t="shared" si="11"/>
        <v>18525</v>
      </c>
      <c r="Y361" s="13">
        <v>14551597000</v>
      </c>
      <c r="Z361" s="20">
        <v>13041</v>
      </c>
      <c r="AA361" s="20">
        <v>13421</v>
      </c>
      <c r="AB361" s="20">
        <v>13812</v>
      </c>
      <c r="AC361" s="51"/>
    </row>
    <row r="362" spans="1:29" s="4" customFormat="1" ht="13.5" hidden="1" customHeight="1" x14ac:dyDescent="0.25">
      <c r="A362" s="25">
        <v>8</v>
      </c>
      <c r="B362" s="24" t="s">
        <v>788</v>
      </c>
      <c r="C362" s="24" t="s">
        <v>101</v>
      </c>
      <c r="D362" s="25">
        <v>48</v>
      </c>
      <c r="E362" s="25" t="s">
        <v>115</v>
      </c>
      <c r="F362" s="24" t="s">
        <v>103</v>
      </c>
      <c r="G362" s="24" t="s">
        <v>116</v>
      </c>
      <c r="H362" s="24" t="s">
        <v>59</v>
      </c>
      <c r="I362" s="24" t="s">
        <v>105</v>
      </c>
      <c r="J362" s="24" t="s">
        <v>106</v>
      </c>
      <c r="K362" s="24" t="s">
        <v>107</v>
      </c>
      <c r="L362" s="26">
        <v>8</v>
      </c>
      <c r="M362" s="27">
        <v>2610</v>
      </c>
      <c r="N362" s="28" t="s">
        <v>805</v>
      </c>
      <c r="O362" s="29" t="s">
        <v>808</v>
      </c>
      <c r="P362" s="29" t="s">
        <v>118</v>
      </c>
      <c r="Q362" s="30">
        <v>5826</v>
      </c>
      <c r="R362" s="6" t="s">
        <v>119</v>
      </c>
      <c r="S362" s="8">
        <v>1457</v>
      </c>
      <c r="T362" s="23">
        <v>0</v>
      </c>
      <c r="U362" s="23">
        <v>0</v>
      </c>
      <c r="V362" s="23">
        <v>0</v>
      </c>
      <c r="W362" s="5">
        <f t="shared" si="10"/>
        <v>364.25</v>
      </c>
      <c r="X362" s="5">
        <f t="shared" si="11"/>
        <v>5461.75</v>
      </c>
      <c r="Y362" s="13">
        <v>13839019000</v>
      </c>
      <c r="Z362" s="20">
        <v>12402</v>
      </c>
      <c r="AA362" s="20">
        <v>12763</v>
      </c>
      <c r="AB362" s="20">
        <v>13135</v>
      </c>
      <c r="AC362" s="51"/>
    </row>
    <row r="363" spans="1:29" s="4" customFormat="1" ht="13.5" hidden="1" customHeight="1" x14ac:dyDescent="0.25">
      <c r="A363" s="25">
        <v>8</v>
      </c>
      <c r="B363" s="24" t="s">
        <v>788</v>
      </c>
      <c r="C363" s="24" t="s">
        <v>120</v>
      </c>
      <c r="D363" s="25">
        <v>17</v>
      </c>
      <c r="E363" s="25" t="s">
        <v>121</v>
      </c>
      <c r="F363" s="24" t="s">
        <v>122</v>
      </c>
      <c r="G363" s="24" t="s">
        <v>123</v>
      </c>
      <c r="H363" s="24" t="s">
        <v>59</v>
      </c>
      <c r="I363" s="24" t="s">
        <v>124</v>
      </c>
      <c r="J363" s="24" t="s">
        <v>106</v>
      </c>
      <c r="K363" s="24" t="s">
        <v>125</v>
      </c>
      <c r="L363" s="26">
        <v>10</v>
      </c>
      <c r="M363" s="27">
        <v>2794</v>
      </c>
      <c r="N363" s="28" t="s">
        <v>809</v>
      </c>
      <c r="O363" s="29" t="s">
        <v>810</v>
      </c>
      <c r="P363" s="29" t="s">
        <v>128</v>
      </c>
      <c r="Q363" s="30">
        <v>1400</v>
      </c>
      <c r="R363" s="6" t="s">
        <v>41</v>
      </c>
      <c r="S363" s="8">
        <v>350</v>
      </c>
      <c r="T363" s="23">
        <v>0</v>
      </c>
      <c r="U363" s="23">
        <v>0</v>
      </c>
      <c r="V363" s="23">
        <v>0</v>
      </c>
      <c r="W363" s="5">
        <f t="shared" si="10"/>
        <v>350</v>
      </c>
      <c r="X363" s="5">
        <f t="shared" si="11"/>
        <v>1050</v>
      </c>
      <c r="Y363" s="13">
        <v>1500165000</v>
      </c>
      <c r="Z363" s="20">
        <v>1344</v>
      </c>
      <c r="AA363" s="20">
        <v>1384</v>
      </c>
      <c r="AB363" s="20">
        <v>1424</v>
      </c>
      <c r="AC363" s="51"/>
    </row>
    <row r="364" spans="1:29" s="4" customFormat="1" ht="13.5" hidden="1" customHeight="1" x14ac:dyDescent="0.25">
      <c r="A364" s="25">
        <v>8</v>
      </c>
      <c r="B364" s="24" t="s">
        <v>788</v>
      </c>
      <c r="C364" s="24" t="s">
        <v>120</v>
      </c>
      <c r="D364" s="25">
        <v>18</v>
      </c>
      <c r="E364" s="25" t="s">
        <v>129</v>
      </c>
      <c r="F364" s="24" t="s">
        <v>122</v>
      </c>
      <c r="G364" s="24" t="s">
        <v>130</v>
      </c>
      <c r="H364" s="24" t="s">
        <v>59</v>
      </c>
      <c r="I364" s="24" t="s">
        <v>124</v>
      </c>
      <c r="J364" s="24" t="s">
        <v>106</v>
      </c>
      <c r="K364" s="24" t="s">
        <v>125</v>
      </c>
      <c r="L364" s="26">
        <v>10</v>
      </c>
      <c r="M364" s="27">
        <v>2794</v>
      </c>
      <c r="N364" s="28" t="s">
        <v>809</v>
      </c>
      <c r="O364" s="29" t="s">
        <v>811</v>
      </c>
      <c r="P364" s="29" t="s">
        <v>132</v>
      </c>
      <c r="Q364" s="30">
        <v>1400</v>
      </c>
      <c r="R364" s="6" t="s">
        <v>41</v>
      </c>
      <c r="S364" s="8">
        <v>350</v>
      </c>
      <c r="T364" s="23">
        <v>0</v>
      </c>
      <c r="U364" s="23">
        <v>0</v>
      </c>
      <c r="V364" s="23">
        <v>0</v>
      </c>
      <c r="W364" s="5">
        <f t="shared" si="10"/>
        <v>350</v>
      </c>
      <c r="X364" s="5">
        <f t="shared" si="11"/>
        <v>1050</v>
      </c>
      <c r="Y364" s="13">
        <v>1500165000</v>
      </c>
      <c r="Z364" s="20">
        <v>1344</v>
      </c>
      <c r="AA364" s="20">
        <v>1384</v>
      </c>
      <c r="AB364" s="20">
        <v>1424</v>
      </c>
      <c r="AC364" s="51"/>
    </row>
    <row r="365" spans="1:29" s="4" customFormat="1" ht="13.5" hidden="1" customHeight="1" x14ac:dyDescent="0.25">
      <c r="A365" s="25">
        <v>8</v>
      </c>
      <c r="B365" s="24" t="s">
        <v>788</v>
      </c>
      <c r="C365" s="24" t="s">
        <v>120</v>
      </c>
      <c r="D365" s="25">
        <v>19</v>
      </c>
      <c r="E365" s="25" t="s">
        <v>133</v>
      </c>
      <c r="F365" s="24" t="s">
        <v>122</v>
      </c>
      <c r="G365" s="24" t="s">
        <v>134</v>
      </c>
      <c r="H365" s="24" t="s">
        <v>59</v>
      </c>
      <c r="I365" s="24" t="s">
        <v>124</v>
      </c>
      <c r="J365" s="24" t="s">
        <v>106</v>
      </c>
      <c r="K365" s="24" t="s">
        <v>125</v>
      </c>
      <c r="L365" s="26">
        <v>10</v>
      </c>
      <c r="M365" s="27">
        <v>2794</v>
      </c>
      <c r="N365" s="28" t="s">
        <v>809</v>
      </c>
      <c r="O365" s="29" t="s">
        <v>812</v>
      </c>
      <c r="P365" s="29" t="s">
        <v>136</v>
      </c>
      <c r="Q365" s="30">
        <v>1000</v>
      </c>
      <c r="R365" s="6" t="s">
        <v>41</v>
      </c>
      <c r="S365" s="8">
        <v>250</v>
      </c>
      <c r="T365" s="23">
        <v>0</v>
      </c>
      <c r="U365" s="23">
        <v>0</v>
      </c>
      <c r="V365" s="23">
        <v>0</v>
      </c>
      <c r="W365" s="5">
        <f t="shared" si="10"/>
        <v>250</v>
      </c>
      <c r="X365" s="5">
        <f t="shared" si="11"/>
        <v>750</v>
      </c>
      <c r="Y365" s="13">
        <v>1875206000</v>
      </c>
      <c r="Z365" s="20">
        <v>1681</v>
      </c>
      <c r="AA365" s="20">
        <v>1729</v>
      </c>
      <c r="AB365" s="20">
        <v>1780</v>
      </c>
      <c r="AC365" s="51"/>
    </row>
    <row r="366" spans="1:29" s="4" customFormat="1" ht="13.5" hidden="1" customHeight="1" x14ac:dyDescent="0.25">
      <c r="A366" s="25">
        <v>8</v>
      </c>
      <c r="B366" s="24" t="s">
        <v>788</v>
      </c>
      <c r="C366" s="24" t="s">
        <v>120</v>
      </c>
      <c r="D366" s="25">
        <v>20</v>
      </c>
      <c r="E366" s="25" t="s">
        <v>137</v>
      </c>
      <c r="F366" s="24" t="s">
        <v>122</v>
      </c>
      <c r="G366" s="24" t="s">
        <v>138</v>
      </c>
      <c r="H366" s="24" t="s">
        <v>59</v>
      </c>
      <c r="I366" s="24" t="s">
        <v>124</v>
      </c>
      <c r="J366" s="24" t="s">
        <v>106</v>
      </c>
      <c r="K366" s="24" t="s">
        <v>125</v>
      </c>
      <c r="L366" s="26">
        <v>10</v>
      </c>
      <c r="M366" s="27">
        <v>2794</v>
      </c>
      <c r="N366" s="28" t="s">
        <v>809</v>
      </c>
      <c r="O366" s="29" t="s">
        <v>813</v>
      </c>
      <c r="P366" s="29" t="s">
        <v>140</v>
      </c>
      <c r="Q366" s="30">
        <v>1400</v>
      </c>
      <c r="R366" s="6" t="s">
        <v>41</v>
      </c>
      <c r="S366" s="8">
        <v>350</v>
      </c>
      <c r="T366" s="23">
        <v>0</v>
      </c>
      <c r="U366" s="23">
        <v>0</v>
      </c>
      <c r="V366" s="23">
        <v>0</v>
      </c>
      <c r="W366" s="5">
        <f t="shared" si="10"/>
        <v>350</v>
      </c>
      <c r="X366" s="5">
        <f t="shared" si="11"/>
        <v>1050</v>
      </c>
      <c r="Y366" s="13">
        <v>1500165000</v>
      </c>
      <c r="Z366" s="20">
        <v>1344</v>
      </c>
      <c r="AA366" s="20">
        <v>1384</v>
      </c>
      <c r="AB366" s="20">
        <v>1424</v>
      </c>
      <c r="AC366" s="51"/>
    </row>
    <row r="367" spans="1:29" s="4" customFormat="1" ht="13.5" hidden="1" customHeight="1" x14ac:dyDescent="0.25">
      <c r="A367" s="25">
        <v>8</v>
      </c>
      <c r="B367" s="24" t="s">
        <v>788</v>
      </c>
      <c r="C367" s="24" t="s">
        <v>120</v>
      </c>
      <c r="D367" s="25">
        <v>23</v>
      </c>
      <c r="E367" s="25" t="s">
        <v>145</v>
      </c>
      <c r="F367" s="24" t="s">
        <v>122</v>
      </c>
      <c r="G367" s="24" t="s">
        <v>146</v>
      </c>
      <c r="H367" s="24" t="s">
        <v>35</v>
      </c>
      <c r="I367" s="24"/>
      <c r="J367" s="24" t="s">
        <v>106</v>
      </c>
      <c r="K367" s="24" t="s">
        <v>125</v>
      </c>
      <c r="L367" s="26">
        <v>10</v>
      </c>
      <c r="M367" s="27">
        <v>2794</v>
      </c>
      <c r="N367" s="28" t="s">
        <v>809</v>
      </c>
      <c r="O367" s="29" t="s">
        <v>814</v>
      </c>
      <c r="P367" s="29" t="s">
        <v>148</v>
      </c>
      <c r="Q367" s="30">
        <v>1500</v>
      </c>
      <c r="R367" s="6" t="s">
        <v>41</v>
      </c>
      <c r="S367" s="8">
        <v>400</v>
      </c>
      <c r="T367" s="23">
        <v>0</v>
      </c>
      <c r="U367" s="23">
        <v>0</v>
      </c>
      <c r="V367" s="23">
        <v>0</v>
      </c>
      <c r="W367" s="5">
        <f t="shared" si="10"/>
        <v>400</v>
      </c>
      <c r="X367" s="5">
        <f t="shared" si="11"/>
        <v>1100</v>
      </c>
      <c r="Y367" s="13">
        <v>2816559000</v>
      </c>
      <c r="Z367" s="20">
        <v>2524</v>
      </c>
      <c r="AA367" s="20">
        <v>2598</v>
      </c>
      <c r="AB367" s="20">
        <v>2673</v>
      </c>
      <c r="AC367" s="51"/>
    </row>
    <row r="368" spans="1:29" s="4" customFormat="1" ht="13.5" hidden="1" customHeight="1" x14ac:dyDescent="0.25">
      <c r="A368" s="25">
        <v>8</v>
      </c>
      <c r="B368" s="24" t="s">
        <v>788</v>
      </c>
      <c r="C368" s="24" t="s">
        <v>149</v>
      </c>
      <c r="D368" s="25">
        <v>100</v>
      </c>
      <c r="E368" s="25" t="s">
        <v>150</v>
      </c>
      <c r="F368" s="24" t="s">
        <v>151</v>
      </c>
      <c r="G368" s="24" t="s">
        <v>152</v>
      </c>
      <c r="H368" s="24" t="s">
        <v>59</v>
      </c>
      <c r="I368" s="24"/>
      <c r="J368" s="24" t="s">
        <v>153</v>
      </c>
      <c r="K368" s="24" t="s">
        <v>154</v>
      </c>
      <c r="L368" s="26">
        <v>11</v>
      </c>
      <c r="M368" s="27">
        <v>2705</v>
      </c>
      <c r="N368" s="28" t="s">
        <v>815</v>
      </c>
      <c r="O368" s="29" t="s">
        <v>816</v>
      </c>
      <c r="P368" s="29" t="s">
        <v>157</v>
      </c>
      <c r="Q368" s="30">
        <v>4</v>
      </c>
      <c r="R368" s="6" t="s">
        <v>41</v>
      </c>
      <c r="S368" s="8">
        <v>1</v>
      </c>
      <c r="T368" s="23">
        <v>0</v>
      </c>
      <c r="U368" s="23">
        <v>0</v>
      </c>
      <c r="V368" s="23">
        <v>0</v>
      </c>
      <c r="W368" s="5">
        <f t="shared" si="10"/>
        <v>1</v>
      </c>
      <c r="X368" s="5">
        <f t="shared" si="11"/>
        <v>3</v>
      </c>
      <c r="Y368" s="13">
        <v>187521000</v>
      </c>
      <c r="Z368" s="20">
        <v>168</v>
      </c>
      <c r="AA368" s="20">
        <v>173</v>
      </c>
      <c r="AB368" s="20">
        <v>178</v>
      </c>
      <c r="AC368" s="51"/>
    </row>
    <row r="369" spans="1:29" s="4" customFormat="1" ht="13.5" hidden="1" customHeight="1" x14ac:dyDescent="0.25">
      <c r="A369" s="25">
        <v>8</v>
      </c>
      <c r="B369" s="24" t="s">
        <v>788</v>
      </c>
      <c r="C369" s="24" t="s">
        <v>149</v>
      </c>
      <c r="D369" s="25">
        <v>101</v>
      </c>
      <c r="E369" s="25" t="s">
        <v>158</v>
      </c>
      <c r="F369" s="24" t="s">
        <v>151</v>
      </c>
      <c r="G369" s="24" t="s">
        <v>152</v>
      </c>
      <c r="H369" s="24" t="s">
        <v>59</v>
      </c>
      <c r="I369" s="24"/>
      <c r="J369" s="24" t="s">
        <v>153</v>
      </c>
      <c r="K369" s="24" t="s">
        <v>154</v>
      </c>
      <c r="L369" s="26">
        <v>11</v>
      </c>
      <c r="M369" s="27">
        <v>2705</v>
      </c>
      <c r="N369" s="28" t="s">
        <v>815</v>
      </c>
      <c r="O369" s="29" t="s">
        <v>817</v>
      </c>
      <c r="P369" s="29" t="s">
        <v>160</v>
      </c>
      <c r="Q369" s="30">
        <v>1</v>
      </c>
      <c r="R369" s="6" t="s">
        <v>41</v>
      </c>
      <c r="S369" s="8">
        <v>0.25</v>
      </c>
      <c r="T369" s="23">
        <v>0</v>
      </c>
      <c r="U369" s="23">
        <v>0</v>
      </c>
      <c r="V369" s="23">
        <v>0</v>
      </c>
      <c r="W369" s="5">
        <f t="shared" si="10"/>
        <v>0.25</v>
      </c>
      <c r="X369" s="5">
        <f t="shared" si="11"/>
        <v>0.75</v>
      </c>
      <c r="Y369" s="13">
        <v>187521000</v>
      </c>
      <c r="Z369" s="20">
        <v>168</v>
      </c>
      <c r="AA369" s="20">
        <v>173</v>
      </c>
      <c r="AB369" s="20">
        <v>178</v>
      </c>
      <c r="AC369" s="51"/>
    </row>
    <row r="370" spans="1:29" s="4" customFormat="1" ht="13.5" hidden="1" customHeight="1" x14ac:dyDescent="0.25">
      <c r="A370" s="25">
        <v>8</v>
      </c>
      <c r="B370" s="24" t="s">
        <v>788</v>
      </c>
      <c r="C370" s="24" t="s">
        <v>161</v>
      </c>
      <c r="D370" s="25">
        <v>25</v>
      </c>
      <c r="E370" s="25" t="s">
        <v>162</v>
      </c>
      <c r="F370" s="24" t="s">
        <v>163</v>
      </c>
      <c r="G370" s="24" t="s">
        <v>164</v>
      </c>
      <c r="H370" s="24" t="s">
        <v>35</v>
      </c>
      <c r="I370" s="24"/>
      <c r="J370" s="24" t="s">
        <v>106</v>
      </c>
      <c r="K370" s="24" t="s">
        <v>165</v>
      </c>
      <c r="L370" s="26">
        <v>12</v>
      </c>
      <c r="M370" s="27">
        <v>2556</v>
      </c>
      <c r="N370" s="28" t="s">
        <v>818</v>
      </c>
      <c r="O370" s="29" t="s">
        <v>819</v>
      </c>
      <c r="P370" s="29" t="s">
        <v>55</v>
      </c>
      <c r="Q370" s="30">
        <v>20000</v>
      </c>
      <c r="R370" s="6" t="s">
        <v>41</v>
      </c>
      <c r="S370" s="8">
        <v>5000</v>
      </c>
      <c r="T370" s="23">
        <v>0</v>
      </c>
      <c r="U370" s="23">
        <v>0</v>
      </c>
      <c r="V370" s="23">
        <v>0</v>
      </c>
      <c r="W370" s="5">
        <f t="shared" si="10"/>
        <v>5000</v>
      </c>
      <c r="X370" s="5">
        <f t="shared" si="11"/>
        <v>15000</v>
      </c>
      <c r="Y370" s="13">
        <v>1878956000</v>
      </c>
      <c r="Z370" s="20">
        <v>1684</v>
      </c>
      <c r="AA370" s="20">
        <v>1733</v>
      </c>
      <c r="AB370" s="20">
        <v>1783</v>
      </c>
      <c r="AC370" s="51"/>
    </row>
    <row r="371" spans="1:29" s="4" customFormat="1" ht="13.5" hidden="1" customHeight="1" x14ac:dyDescent="0.25">
      <c r="A371" s="25">
        <v>8</v>
      </c>
      <c r="B371" s="24" t="s">
        <v>788</v>
      </c>
      <c r="C371" s="24" t="s">
        <v>161</v>
      </c>
      <c r="D371" s="25">
        <v>26</v>
      </c>
      <c r="E371" s="25" t="s">
        <v>168</v>
      </c>
      <c r="F371" s="24" t="s">
        <v>163</v>
      </c>
      <c r="G371" s="24" t="s">
        <v>169</v>
      </c>
      <c r="H371" s="24" t="s">
        <v>35</v>
      </c>
      <c r="I371" s="24"/>
      <c r="J371" s="24" t="s">
        <v>106</v>
      </c>
      <c r="K371" s="24" t="s">
        <v>165</v>
      </c>
      <c r="L371" s="26">
        <v>12</v>
      </c>
      <c r="M371" s="27">
        <v>2556</v>
      </c>
      <c r="N371" s="28" t="s">
        <v>818</v>
      </c>
      <c r="O371" s="29" t="s">
        <v>820</v>
      </c>
      <c r="P371" s="29" t="s">
        <v>171</v>
      </c>
      <c r="Q371" s="30">
        <v>6200</v>
      </c>
      <c r="R371" s="6" t="s">
        <v>41</v>
      </c>
      <c r="S371" s="8">
        <v>1490</v>
      </c>
      <c r="T371" s="23">
        <v>0</v>
      </c>
      <c r="U371" s="23">
        <v>0</v>
      </c>
      <c r="V371" s="23">
        <v>0</v>
      </c>
      <c r="W371" s="5">
        <f t="shared" si="10"/>
        <v>1490</v>
      </c>
      <c r="X371" s="5">
        <f t="shared" si="11"/>
        <v>4710</v>
      </c>
      <c r="Y371" s="13">
        <v>2535278000</v>
      </c>
      <c r="Z371" s="20">
        <v>2272</v>
      </c>
      <c r="AA371" s="20">
        <v>2338</v>
      </c>
      <c r="AB371" s="20">
        <v>2406</v>
      </c>
      <c r="AC371" s="51"/>
    </row>
    <row r="372" spans="1:29" s="4" customFormat="1" ht="13.5" hidden="1" customHeight="1" x14ac:dyDescent="0.25">
      <c r="A372" s="25">
        <v>8</v>
      </c>
      <c r="B372" s="24" t="s">
        <v>788</v>
      </c>
      <c r="C372" s="24" t="s">
        <v>161</v>
      </c>
      <c r="D372" s="25">
        <v>27</v>
      </c>
      <c r="E372" s="25" t="s">
        <v>172</v>
      </c>
      <c r="F372" s="24" t="s">
        <v>163</v>
      </c>
      <c r="G372" s="24" t="s">
        <v>173</v>
      </c>
      <c r="H372" s="24" t="s">
        <v>35</v>
      </c>
      <c r="I372" s="24"/>
      <c r="J372" s="24" t="s">
        <v>106</v>
      </c>
      <c r="K372" s="24" t="s">
        <v>165</v>
      </c>
      <c r="L372" s="26">
        <v>12</v>
      </c>
      <c r="M372" s="27">
        <v>2556</v>
      </c>
      <c r="N372" s="28" t="s">
        <v>818</v>
      </c>
      <c r="O372" s="29" t="s">
        <v>821</v>
      </c>
      <c r="P372" s="29" t="s">
        <v>40</v>
      </c>
      <c r="Q372" s="30">
        <v>7500</v>
      </c>
      <c r="R372" s="6" t="s">
        <v>41</v>
      </c>
      <c r="S372" s="8">
        <v>1800</v>
      </c>
      <c r="T372" s="23">
        <v>0</v>
      </c>
      <c r="U372" s="23">
        <v>0</v>
      </c>
      <c r="V372" s="23">
        <v>0</v>
      </c>
      <c r="W372" s="5">
        <f t="shared" si="10"/>
        <v>1800</v>
      </c>
      <c r="X372" s="5">
        <f t="shared" si="11"/>
        <v>5700</v>
      </c>
      <c r="Y372" s="13">
        <v>2666543000</v>
      </c>
      <c r="Z372" s="20">
        <v>2390</v>
      </c>
      <c r="AA372" s="20">
        <v>2459</v>
      </c>
      <c r="AB372" s="20">
        <v>2531</v>
      </c>
      <c r="AC372" s="51"/>
    </row>
    <row r="373" spans="1:29" s="4" customFormat="1" ht="13.5" hidden="1" customHeight="1" x14ac:dyDescent="0.25">
      <c r="A373" s="25">
        <v>8</v>
      </c>
      <c r="B373" s="24" t="s">
        <v>788</v>
      </c>
      <c r="C373" s="24" t="s">
        <v>175</v>
      </c>
      <c r="D373" s="25">
        <v>30</v>
      </c>
      <c r="E373" s="25" t="s">
        <v>176</v>
      </c>
      <c r="F373" s="24" t="s">
        <v>163</v>
      </c>
      <c r="G373" s="24" t="s">
        <v>177</v>
      </c>
      <c r="H373" s="24" t="s">
        <v>35</v>
      </c>
      <c r="I373" s="24"/>
      <c r="J373" s="24" t="s">
        <v>106</v>
      </c>
      <c r="K373" s="24" t="s">
        <v>178</v>
      </c>
      <c r="L373" s="26">
        <v>13</v>
      </c>
      <c r="M373" s="27">
        <v>2818</v>
      </c>
      <c r="N373" s="28" t="s">
        <v>822</v>
      </c>
      <c r="O373" s="29" t="s">
        <v>585</v>
      </c>
      <c r="P373" s="29" t="s">
        <v>47</v>
      </c>
      <c r="Q373" s="30">
        <v>8</v>
      </c>
      <c r="R373" s="6" t="s">
        <v>41</v>
      </c>
      <c r="S373" s="8">
        <v>2</v>
      </c>
      <c r="T373" s="23">
        <v>0</v>
      </c>
      <c r="U373" s="23">
        <v>0</v>
      </c>
      <c r="V373" s="23">
        <v>0</v>
      </c>
      <c r="W373" s="5">
        <f t="shared" si="10"/>
        <v>2</v>
      </c>
      <c r="X373" s="5">
        <f t="shared" si="11"/>
        <v>6</v>
      </c>
      <c r="Y373" s="13">
        <v>230017000</v>
      </c>
      <c r="Z373" s="20">
        <v>211</v>
      </c>
      <c r="AA373" s="20">
        <v>227</v>
      </c>
      <c r="AB373" s="20">
        <v>226</v>
      </c>
      <c r="AC373" s="51"/>
    </row>
    <row r="374" spans="1:29" s="4" customFormat="1" ht="13.5" hidden="1" customHeight="1" x14ac:dyDescent="0.25">
      <c r="A374" s="25">
        <v>8</v>
      </c>
      <c r="B374" s="24" t="s">
        <v>788</v>
      </c>
      <c r="C374" s="24" t="s">
        <v>175</v>
      </c>
      <c r="D374" s="25">
        <v>31</v>
      </c>
      <c r="E374" s="25" t="s">
        <v>181</v>
      </c>
      <c r="F374" s="24" t="s">
        <v>163</v>
      </c>
      <c r="G374" s="24" t="s">
        <v>177</v>
      </c>
      <c r="H374" s="24" t="s">
        <v>35</v>
      </c>
      <c r="I374" s="24"/>
      <c r="J374" s="24" t="s">
        <v>106</v>
      </c>
      <c r="K374" s="24" t="s">
        <v>178</v>
      </c>
      <c r="L374" s="26">
        <v>13</v>
      </c>
      <c r="M374" s="27">
        <v>2818</v>
      </c>
      <c r="N374" s="28" t="s">
        <v>822</v>
      </c>
      <c r="O374" s="29" t="s">
        <v>823</v>
      </c>
      <c r="P374" s="29" t="s">
        <v>183</v>
      </c>
      <c r="Q374" s="30">
        <v>24</v>
      </c>
      <c r="R374" s="6" t="s">
        <v>41</v>
      </c>
      <c r="S374" s="8">
        <v>6</v>
      </c>
      <c r="T374" s="23">
        <v>0</v>
      </c>
      <c r="U374" s="23">
        <v>0</v>
      </c>
      <c r="V374" s="23">
        <v>0</v>
      </c>
      <c r="W374" s="5">
        <f t="shared" si="10"/>
        <v>6</v>
      </c>
      <c r="X374" s="5">
        <f t="shared" si="11"/>
        <v>18</v>
      </c>
      <c r="Y374" s="13">
        <v>920066000</v>
      </c>
      <c r="Z374" s="20">
        <v>810</v>
      </c>
      <c r="AA374" s="20">
        <v>825</v>
      </c>
      <c r="AB374" s="20">
        <v>830</v>
      </c>
      <c r="AC374" s="51"/>
    </row>
    <row r="375" spans="1:29" s="4" customFormat="1" ht="13.5" hidden="1" customHeight="1" x14ac:dyDescent="0.25">
      <c r="A375" s="25">
        <v>8</v>
      </c>
      <c r="B375" s="24" t="s">
        <v>788</v>
      </c>
      <c r="C375" s="24" t="s">
        <v>175</v>
      </c>
      <c r="D375" s="25">
        <v>32</v>
      </c>
      <c r="E375" s="25" t="s">
        <v>184</v>
      </c>
      <c r="F375" s="24" t="s">
        <v>163</v>
      </c>
      <c r="G375" s="24" t="s">
        <v>177</v>
      </c>
      <c r="H375" s="24" t="s">
        <v>35</v>
      </c>
      <c r="I375" s="24"/>
      <c r="J375" s="24" t="s">
        <v>106</v>
      </c>
      <c r="K375" s="24" t="s">
        <v>178</v>
      </c>
      <c r="L375" s="26">
        <v>13</v>
      </c>
      <c r="M375" s="27">
        <v>2818</v>
      </c>
      <c r="N375" s="28" t="s">
        <v>822</v>
      </c>
      <c r="O375" s="29" t="s">
        <v>824</v>
      </c>
      <c r="P375" s="29" t="s">
        <v>40</v>
      </c>
      <c r="Q375" s="30">
        <v>4</v>
      </c>
      <c r="R375" s="6" t="s">
        <v>41</v>
      </c>
      <c r="S375" s="8">
        <v>1</v>
      </c>
      <c r="T375" s="23">
        <v>0</v>
      </c>
      <c r="U375" s="23">
        <v>0</v>
      </c>
      <c r="V375" s="23">
        <v>0</v>
      </c>
      <c r="W375" s="5">
        <f t="shared" si="10"/>
        <v>1</v>
      </c>
      <c r="X375" s="5">
        <f t="shared" si="11"/>
        <v>3</v>
      </c>
      <c r="Y375" s="13">
        <v>164436000</v>
      </c>
      <c r="Z375" s="20">
        <v>157</v>
      </c>
      <c r="AA375" s="20">
        <v>160</v>
      </c>
      <c r="AB375" s="20">
        <v>192</v>
      </c>
      <c r="AC375" s="51"/>
    </row>
    <row r="376" spans="1:29" s="4" customFormat="1" ht="13.5" hidden="1" customHeight="1" x14ac:dyDescent="0.25">
      <c r="A376" s="25">
        <v>8</v>
      </c>
      <c r="B376" s="24" t="s">
        <v>788</v>
      </c>
      <c r="C376" s="24" t="s">
        <v>186</v>
      </c>
      <c r="D376" s="25">
        <v>33</v>
      </c>
      <c r="E376" s="25" t="s">
        <v>187</v>
      </c>
      <c r="F376" s="24" t="s">
        <v>188</v>
      </c>
      <c r="G376" s="24" t="s">
        <v>189</v>
      </c>
      <c r="H376" s="24" t="s">
        <v>59</v>
      </c>
      <c r="I376" s="24"/>
      <c r="J376" s="24" t="s">
        <v>106</v>
      </c>
      <c r="K376" s="24" t="s">
        <v>190</v>
      </c>
      <c r="L376" s="26">
        <v>14</v>
      </c>
      <c r="M376" s="27">
        <v>2780</v>
      </c>
      <c r="N376" s="28" t="s">
        <v>825</v>
      </c>
      <c r="O376" s="29" t="s">
        <v>826</v>
      </c>
      <c r="P376" s="29" t="s">
        <v>193</v>
      </c>
      <c r="Q376" s="30">
        <v>140</v>
      </c>
      <c r="R376" s="6" t="s">
        <v>41</v>
      </c>
      <c r="S376" s="8">
        <v>35</v>
      </c>
      <c r="T376" s="23">
        <v>0</v>
      </c>
      <c r="U376" s="23">
        <v>0</v>
      </c>
      <c r="V376" s="23">
        <v>0</v>
      </c>
      <c r="W376" s="5">
        <f t="shared" si="10"/>
        <v>35</v>
      </c>
      <c r="X376" s="5">
        <f t="shared" si="11"/>
        <v>105</v>
      </c>
      <c r="Y376" s="13">
        <v>1125124000</v>
      </c>
      <c r="Z376" s="20">
        <v>1008</v>
      </c>
      <c r="AA376" s="20">
        <v>1038</v>
      </c>
      <c r="AB376" s="20">
        <v>1068</v>
      </c>
      <c r="AC376" s="51"/>
    </row>
    <row r="377" spans="1:29" s="4" customFormat="1" ht="13.5" hidden="1" customHeight="1" x14ac:dyDescent="0.25">
      <c r="A377" s="25">
        <v>8</v>
      </c>
      <c r="B377" s="24" t="s">
        <v>788</v>
      </c>
      <c r="C377" s="24" t="s">
        <v>186</v>
      </c>
      <c r="D377" s="25">
        <v>38</v>
      </c>
      <c r="E377" s="25" t="s">
        <v>194</v>
      </c>
      <c r="F377" s="24" t="s">
        <v>188</v>
      </c>
      <c r="G377" s="24" t="s">
        <v>195</v>
      </c>
      <c r="H377" s="24" t="s">
        <v>35</v>
      </c>
      <c r="I377" s="24"/>
      <c r="J377" s="24" t="s">
        <v>106</v>
      </c>
      <c r="K377" s="24" t="s">
        <v>190</v>
      </c>
      <c r="L377" s="26">
        <v>14</v>
      </c>
      <c r="M377" s="27">
        <v>2780</v>
      </c>
      <c r="N377" s="28" t="s">
        <v>825</v>
      </c>
      <c r="O377" s="29" t="s">
        <v>827</v>
      </c>
      <c r="P377" s="29" t="s">
        <v>197</v>
      </c>
      <c r="Q377" s="30">
        <v>60</v>
      </c>
      <c r="R377" s="6" t="s">
        <v>41</v>
      </c>
      <c r="S377" s="8">
        <v>15</v>
      </c>
      <c r="T377" s="23">
        <v>0</v>
      </c>
      <c r="U377" s="23">
        <v>0</v>
      </c>
      <c r="V377" s="23">
        <v>0</v>
      </c>
      <c r="W377" s="5">
        <f t="shared" si="10"/>
        <v>15</v>
      </c>
      <c r="X377" s="5">
        <f t="shared" si="11"/>
        <v>45</v>
      </c>
      <c r="Y377" s="13">
        <v>2645191000</v>
      </c>
      <c r="Z377" s="20">
        <v>2387</v>
      </c>
      <c r="AA377" s="20">
        <v>2456</v>
      </c>
      <c r="AB377" s="20">
        <v>2528</v>
      </c>
      <c r="AC377" s="51"/>
    </row>
    <row r="378" spans="1:29" s="4" customFormat="1" ht="13.5" hidden="1" customHeight="1" x14ac:dyDescent="0.25">
      <c r="A378" s="32">
        <v>8</v>
      </c>
      <c r="B378" s="31" t="s">
        <v>788</v>
      </c>
      <c r="C378" s="31" t="s">
        <v>186</v>
      </c>
      <c r="D378" s="32">
        <v>39</v>
      </c>
      <c r="E378" s="32" t="s">
        <v>198</v>
      </c>
      <c r="F378" s="31" t="s">
        <v>188</v>
      </c>
      <c r="G378" s="31" t="s">
        <v>195</v>
      </c>
      <c r="H378" s="31" t="s">
        <v>35</v>
      </c>
      <c r="I378" s="31"/>
      <c r="J378" s="31" t="s">
        <v>106</v>
      </c>
      <c r="K378" s="31" t="s">
        <v>190</v>
      </c>
      <c r="L378" s="33">
        <v>14</v>
      </c>
      <c r="M378" s="34">
        <v>2780</v>
      </c>
      <c r="N378" s="35" t="s">
        <v>825</v>
      </c>
      <c r="O378" s="36" t="s">
        <v>591</v>
      </c>
      <c r="P378" s="36" t="s">
        <v>200</v>
      </c>
      <c r="Q378" s="37">
        <v>4000</v>
      </c>
      <c r="R378" s="7" t="s">
        <v>41</v>
      </c>
      <c r="S378" s="9">
        <v>1000</v>
      </c>
      <c r="T378" s="23">
        <v>0</v>
      </c>
      <c r="U378" s="23">
        <v>0</v>
      </c>
      <c r="V378" s="23">
        <v>0</v>
      </c>
      <c r="W378" s="5">
        <f t="shared" si="10"/>
        <v>1000</v>
      </c>
      <c r="X378" s="5">
        <f t="shared" si="11"/>
        <v>3000</v>
      </c>
      <c r="Y378" s="14">
        <v>1725125000</v>
      </c>
      <c r="Z378" s="20">
        <v>1530</v>
      </c>
      <c r="AA378" s="20">
        <v>1575</v>
      </c>
      <c r="AB378" s="21">
        <v>1621</v>
      </c>
      <c r="AC378" s="52"/>
    </row>
    <row r="379" spans="1:29" s="4" customFormat="1" ht="13.5" hidden="1" customHeight="1" x14ac:dyDescent="0.25">
      <c r="A379" s="25">
        <v>8</v>
      </c>
      <c r="B379" s="24" t="s">
        <v>788</v>
      </c>
      <c r="C379" s="24" t="s">
        <v>186</v>
      </c>
      <c r="D379" s="25">
        <v>40</v>
      </c>
      <c r="E379" s="25" t="s">
        <v>201</v>
      </c>
      <c r="F379" s="24" t="s">
        <v>188</v>
      </c>
      <c r="G379" s="24" t="s">
        <v>195</v>
      </c>
      <c r="H379" s="24" t="s">
        <v>35</v>
      </c>
      <c r="I379" s="24"/>
      <c r="J379" s="24" t="s">
        <v>106</v>
      </c>
      <c r="K379" s="24" t="s">
        <v>190</v>
      </c>
      <c r="L379" s="26">
        <v>14</v>
      </c>
      <c r="M379" s="27">
        <v>2780</v>
      </c>
      <c r="N379" s="39" t="s">
        <v>825</v>
      </c>
      <c r="O379" s="29" t="s">
        <v>592</v>
      </c>
      <c r="P379" s="29" t="s">
        <v>203</v>
      </c>
      <c r="Q379" s="30">
        <v>60</v>
      </c>
      <c r="R379" s="6" t="s">
        <v>41</v>
      </c>
      <c r="S379" s="8">
        <v>15</v>
      </c>
      <c r="T379" s="23">
        <v>0</v>
      </c>
      <c r="U379" s="23">
        <v>0</v>
      </c>
      <c r="V379" s="23">
        <v>0</v>
      </c>
      <c r="W379" s="5">
        <f t="shared" si="10"/>
        <v>15</v>
      </c>
      <c r="X379" s="5">
        <f t="shared" si="11"/>
        <v>45</v>
      </c>
      <c r="Y379" s="13">
        <v>681489000</v>
      </c>
      <c r="Z379" s="20">
        <v>610</v>
      </c>
      <c r="AA379" s="20">
        <v>628</v>
      </c>
      <c r="AB379" s="20">
        <v>646</v>
      </c>
      <c r="AC379" s="51"/>
    </row>
    <row r="380" spans="1:29" s="4" customFormat="1" ht="13.5" hidden="1" customHeight="1" x14ac:dyDescent="0.25">
      <c r="A380" s="25">
        <v>8</v>
      </c>
      <c r="B380" s="24" t="s">
        <v>788</v>
      </c>
      <c r="C380" s="24" t="s">
        <v>186</v>
      </c>
      <c r="D380" s="25">
        <v>34</v>
      </c>
      <c r="E380" s="25" t="s">
        <v>204</v>
      </c>
      <c r="F380" s="24" t="s">
        <v>188</v>
      </c>
      <c r="G380" s="24" t="s">
        <v>205</v>
      </c>
      <c r="H380" s="24" t="s">
        <v>35</v>
      </c>
      <c r="I380" s="24"/>
      <c r="J380" s="24" t="s">
        <v>106</v>
      </c>
      <c r="K380" s="24" t="s">
        <v>190</v>
      </c>
      <c r="L380" s="26">
        <v>15</v>
      </c>
      <c r="M380" s="27">
        <v>2784</v>
      </c>
      <c r="N380" s="28" t="s">
        <v>828</v>
      </c>
      <c r="O380" s="29" t="s">
        <v>829</v>
      </c>
      <c r="P380" s="29" t="s">
        <v>208</v>
      </c>
      <c r="Q380" s="30">
        <v>280</v>
      </c>
      <c r="R380" s="6" t="s">
        <v>41</v>
      </c>
      <c r="S380" s="8">
        <v>70</v>
      </c>
      <c r="T380" s="23">
        <v>0</v>
      </c>
      <c r="U380" s="23">
        <v>0</v>
      </c>
      <c r="V380" s="23">
        <v>0</v>
      </c>
      <c r="W380" s="5">
        <f t="shared" si="10"/>
        <v>70</v>
      </c>
      <c r="X380" s="5">
        <f t="shared" si="11"/>
        <v>210</v>
      </c>
      <c r="Y380" s="13">
        <v>1328346000</v>
      </c>
      <c r="Z380" s="20">
        <v>1155</v>
      </c>
      <c r="AA380" s="20">
        <v>1155</v>
      </c>
      <c r="AB380" s="20">
        <v>1155</v>
      </c>
      <c r="AC380" s="51"/>
    </row>
    <row r="381" spans="1:29" s="4" customFormat="1" ht="13.5" hidden="1" customHeight="1" x14ac:dyDescent="0.25">
      <c r="A381" s="25">
        <v>8</v>
      </c>
      <c r="B381" s="24" t="s">
        <v>788</v>
      </c>
      <c r="C381" s="24" t="s">
        <v>186</v>
      </c>
      <c r="D381" s="25">
        <v>35</v>
      </c>
      <c r="E381" s="25" t="s">
        <v>209</v>
      </c>
      <c r="F381" s="24" t="s">
        <v>188</v>
      </c>
      <c r="G381" s="24" t="s">
        <v>205</v>
      </c>
      <c r="H381" s="24" t="s">
        <v>35</v>
      </c>
      <c r="I381" s="24"/>
      <c r="J381" s="24" t="s">
        <v>106</v>
      </c>
      <c r="K381" s="24" t="s">
        <v>190</v>
      </c>
      <c r="L381" s="26">
        <v>15</v>
      </c>
      <c r="M381" s="27">
        <v>2784</v>
      </c>
      <c r="N381" s="28" t="s">
        <v>828</v>
      </c>
      <c r="O381" s="29" t="s">
        <v>830</v>
      </c>
      <c r="P381" s="29" t="s">
        <v>211</v>
      </c>
      <c r="Q381" s="30">
        <v>20000</v>
      </c>
      <c r="R381" s="6" t="s">
        <v>41</v>
      </c>
      <c r="S381" s="8">
        <v>5000</v>
      </c>
      <c r="T381" s="23">
        <v>0</v>
      </c>
      <c r="U381" s="23">
        <v>0</v>
      </c>
      <c r="V381" s="23">
        <v>0</v>
      </c>
      <c r="W381" s="5">
        <f t="shared" si="10"/>
        <v>5000</v>
      </c>
      <c r="X381" s="5">
        <f t="shared" si="11"/>
        <v>15000</v>
      </c>
      <c r="Y381" s="13">
        <v>2990216000</v>
      </c>
      <c r="Z381" s="20">
        <v>2600</v>
      </c>
      <c r="AA381" s="20">
        <v>2600</v>
      </c>
      <c r="AB381" s="20">
        <v>2700</v>
      </c>
      <c r="AC381" s="51"/>
    </row>
    <row r="382" spans="1:29" s="4" customFormat="1" ht="13.5" hidden="1" customHeight="1" x14ac:dyDescent="0.25">
      <c r="A382" s="25">
        <v>8</v>
      </c>
      <c r="B382" s="24" t="s">
        <v>788</v>
      </c>
      <c r="C382" s="24" t="s">
        <v>186</v>
      </c>
      <c r="D382" s="25">
        <v>36</v>
      </c>
      <c r="E382" s="25" t="s">
        <v>212</v>
      </c>
      <c r="F382" s="24" t="s">
        <v>188</v>
      </c>
      <c r="G382" s="24" t="s">
        <v>205</v>
      </c>
      <c r="H382" s="24" t="s">
        <v>35</v>
      </c>
      <c r="I382" s="24"/>
      <c r="J382" s="24" t="s">
        <v>106</v>
      </c>
      <c r="K382" s="24" t="s">
        <v>190</v>
      </c>
      <c r="L382" s="26">
        <v>15</v>
      </c>
      <c r="M382" s="40">
        <v>2784</v>
      </c>
      <c r="N382" s="41" t="s">
        <v>828</v>
      </c>
      <c r="O382" s="29" t="s">
        <v>831</v>
      </c>
      <c r="P382" s="29" t="s">
        <v>200</v>
      </c>
      <c r="Q382" s="30">
        <v>10000</v>
      </c>
      <c r="R382" s="6" t="s">
        <v>41</v>
      </c>
      <c r="S382" s="8">
        <v>2500</v>
      </c>
      <c r="T382" s="23">
        <v>0</v>
      </c>
      <c r="U382" s="23">
        <v>0</v>
      </c>
      <c r="V382" s="23">
        <v>0</v>
      </c>
      <c r="W382" s="5">
        <f t="shared" si="10"/>
        <v>2500</v>
      </c>
      <c r="X382" s="5">
        <f t="shared" si="11"/>
        <v>7500</v>
      </c>
      <c r="Y382" s="13">
        <v>2185158000</v>
      </c>
      <c r="Z382" s="20">
        <v>2000</v>
      </c>
      <c r="AA382" s="20">
        <v>2000</v>
      </c>
      <c r="AB382" s="20">
        <v>2100</v>
      </c>
      <c r="AC382" s="51"/>
    </row>
    <row r="383" spans="1:29" s="4" customFormat="1" ht="13.5" hidden="1" customHeight="1" x14ac:dyDescent="0.25">
      <c r="A383" s="25">
        <v>8</v>
      </c>
      <c r="B383" s="24" t="s">
        <v>788</v>
      </c>
      <c r="C383" s="24" t="s">
        <v>186</v>
      </c>
      <c r="D383" s="25">
        <v>37</v>
      </c>
      <c r="E383" s="25" t="s">
        <v>214</v>
      </c>
      <c r="F383" s="24" t="s">
        <v>188</v>
      </c>
      <c r="G383" s="24" t="s">
        <v>205</v>
      </c>
      <c r="H383" s="24" t="s">
        <v>35</v>
      </c>
      <c r="I383" s="24"/>
      <c r="J383" s="24" t="s">
        <v>106</v>
      </c>
      <c r="K383" s="24" t="s">
        <v>190</v>
      </c>
      <c r="L383" s="26">
        <v>15</v>
      </c>
      <c r="M383" s="40">
        <v>2784</v>
      </c>
      <c r="N383" s="41" t="s">
        <v>828</v>
      </c>
      <c r="O383" s="29" t="s">
        <v>832</v>
      </c>
      <c r="P383" s="29" t="s">
        <v>64</v>
      </c>
      <c r="Q383" s="30">
        <v>900</v>
      </c>
      <c r="R383" s="6" t="s">
        <v>41</v>
      </c>
      <c r="S383" s="8">
        <v>220</v>
      </c>
      <c r="T383" s="23">
        <v>0</v>
      </c>
      <c r="U383" s="23">
        <v>0</v>
      </c>
      <c r="V383" s="23">
        <v>0</v>
      </c>
      <c r="W383" s="5">
        <f t="shared" si="10"/>
        <v>220</v>
      </c>
      <c r="X383" s="5">
        <f t="shared" si="11"/>
        <v>680</v>
      </c>
      <c r="Y383" s="13">
        <v>997104000</v>
      </c>
      <c r="Z383" s="20">
        <v>967</v>
      </c>
      <c r="AA383" s="20">
        <v>1163</v>
      </c>
      <c r="AB383" s="20">
        <v>1164</v>
      </c>
      <c r="AC383" s="51"/>
    </row>
    <row r="384" spans="1:29" s="4" customFormat="1" ht="13.5" hidden="1" customHeight="1" x14ac:dyDescent="0.25">
      <c r="A384" s="25">
        <v>8</v>
      </c>
      <c r="B384" s="24" t="s">
        <v>788</v>
      </c>
      <c r="C384" s="24" t="s">
        <v>216</v>
      </c>
      <c r="D384" s="25">
        <v>43</v>
      </c>
      <c r="E384" s="25" t="s">
        <v>217</v>
      </c>
      <c r="F384" s="24" t="s">
        <v>163</v>
      </c>
      <c r="G384" s="24" t="s">
        <v>218</v>
      </c>
      <c r="H384" s="24" t="s">
        <v>35</v>
      </c>
      <c r="I384" s="24"/>
      <c r="J384" s="24" t="s">
        <v>106</v>
      </c>
      <c r="K384" s="24" t="s">
        <v>219</v>
      </c>
      <c r="L384" s="26">
        <v>16</v>
      </c>
      <c r="M384" s="40">
        <v>2612</v>
      </c>
      <c r="N384" s="41" t="s">
        <v>833</v>
      </c>
      <c r="O384" s="29" t="s">
        <v>834</v>
      </c>
      <c r="P384" s="29" t="s">
        <v>84</v>
      </c>
      <c r="Q384" s="30">
        <v>5000</v>
      </c>
      <c r="R384" s="6" t="s">
        <v>41</v>
      </c>
      <c r="S384" s="8">
        <v>1250</v>
      </c>
      <c r="T384" s="23">
        <v>0</v>
      </c>
      <c r="U384" s="23">
        <v>0</v>
      </c>
      <c r="V384" s="23">
        <v>0</v>
      </c>
      <c r="W384" s="5">
        <f t="shared" si="10"/>
        <v>1250</v>
      </c>
      <c r="X384" s="5">
        <f t="shared" si="11"/>
        <v>3750</v>
      </c>
      <c r="Y384" s="13">
        <v>115008000</v>
      </c>
      <c r="Z384" s="20">
        <v>100</v>
      </c>
      <c r="AA384" s="20">
        <v>100</v>
      </c>
      <c r="AB384" s="20">
        <v>100</v>
      </c>
      <c r="AC384" s="51"/>
    </row>
    <row r="385" spans="1:29" s="4" customFormat="1" ht="13.5" hidden="1" customHeight="1" x14ac:dyDescent="0.25">
      <c r="A385" s="25">
        <v>8</v>
      </c>
      <c r="B385" s="24" t="s">
        <v>788</v>
      </c>
      <c r="C385" s="24" t="s">
        <v>216</v>
      </c>
      <c r="D385" s="25">
        <v>44</v>
      </c>
      <c r="E385" s="25" t="s">
        <v>222</v>
      </c>
      <c r="F385" s="24" t="s">
        <v>163</v>
      </c>
      <c r="G385" s="24" t="s">
        <v>218</v>
      </c>
      <c r="H385" s="24" t="s">
        <v>35</v>
      </c>
      <c r="I385" s="24"/>
      <c r="J385" s="24" t="s">
        <v>106</v>
      </c>
      <c r="K385" s="24" t="s">
        <v>219</v>
      </c>
      <c r="L385" s="26">
        <v>16</v>
      </c>
      <c r="M385" s="40">
        <v>2612</v>
      </c>
      <c r="N385" s="41" t="s">
        <v>833</v>
      </c>
      <c r="O385" s="29" t="s">
        <v>835</v>
      </c>
      <c r="P385" s="29" t="s">
        <v>224</v>
      </c>
      <c r="Q385" s="30">
        <v>54000</v>
      </c>
      <c r="R385" s="6" t="s">
        <v>41</v>
      </c>
      <c r="S385" s="8">
        <v>13500</v>
      </c>
      <c r="T385" s="23">
        <v>0</v>
      </c>
      <c r="U385" s="23">
        <v>0</v>
      </c>
      <c r="V385" s="23">
        <v>0</v>
      </c>
      <c r="W385" s="5">
        <f t="shared" si="10"/>
        <v>13500</v>
      </c>
      <c r="X385" s="5">
        <f t="shared" si="11"/>
        <v>40500</v>
      </c>
      <c r="Y385" s="13">
        <v>757675000</v>
      </c>
      <c r="Z385" s="20">
        <v>679</v>
      </c>
      <c r="AA385" s="20">
        <v>699</v>
      </c>
      <c r="AB385" s="20">
        <v>719</v>
      </c>
      <c r="AC385" s="51"/>
    </row>
    <row r="386" spans="1:29" s="4" customFormat="1" ht="13.5" hidden="1" customHeight="1" x14ac:dyDescent="0.25">
      <c r="A386" s="25">
        <v>8</v>
      </c>
      <c r="B386" s="24" t="s">
        <v>788</v>
      </c>
      <c r="C386" s="24" t="s">
        <v>216</v>
      </c>
      <c r="D386" s="25">
        <v>45</v>
      </c>
      <c r="E386" s="25" t="s">
        <v>225</v>
      </c>
      <c r="F386" s="24" t="s">
        <v>163</v>
      </c>
      <c r="G386" s="24" t="s">
        <v>218</v>
      </c>
      <c r="H386" s="24" t="s">
        <v>35</v>
      </c>
      <c r="I386" s="24"/>
      <c r="J386" s="24" t="s">
        <v>106</v>
      </c>
      <c r="K386" s="24" t="s">
        <v>219</v>
      </c>
      <c r="L386" s="26">
        <v>16</v>
      </c>
      <c r="M386" s="40">
        <v>2612</v>
      </c>
      <c r="N386" s="41" t="s">
        <v>833</v>
      </c>
      <c r="O386" s="29" t="s">
        <v>836</v>
      </c>
      <c r="P386" s="29" t="s">
        <v>227</v>
      </c>
      <c r="Q386" s="30">
        <v>30000</v>
      </c>
      <c r="R386" s="6" t="s">
        <v>41</v>
      </c>
      <c r="S386" s="8">
        <v>7500</v>
      </c>
      <c r="T386" s="23">
        <v>0</v>
      </c>
      <c r="U386" s="23">
        <v>0</v>
      </c>
      <c r="V386" s="23">
        <v>0</v>
      </c>
      <c r="W386" s="5">
        <f t="shared" si="10"/>
        <v>7500</v>
      </c>
      <c r="X386" s="5">
        <f t="shared" si="11"/>
        <v>22500</v>
      </c>
      <c r="Y386" s="13">
        <v>1943876000</v>
      </c>
      <c r="Z386" s="20">
        <v>1745</v>
      </c>
      <c r="AA386" s="20">
        <v>1799</v>
      </c>
      <c r="AB386" s="20">
        <v>1854</v>
      </c>
      <c r="AC386" s="51"/>
    </row>
    <row r="387" spans="1:29" s="4" customFormat="1" ht="13.5" hidden="1" customHeight="1" x14ac:dyDescent="0.25">
      <c r="A387" s="25">
        <v>8</v>
      </c>
      <c r="B387" s="24" t="s">
        <v>788</v>
      </c>
      <c r="C387" s="24" t="s">
        <v>228</v>
      </c>
      <c r="D387" s="25">
        <v>50</v>
      </c>
      <c r="E387" s="25" t="s">
        <v>229</v>
      </c>
      <c r="F387" s="24" t="s">
        <v>230</v>
      </c>
      <c r="G387" s="24" t="s">
        <v>231</v>
      </c>
      <c r="H387" s="24" t="s">
        <v>59</v>
      </c>
      <c r="I387" s="24" t="s">
        <v>232</v>
      </c>
      <c r="J387" s="24" t="s">
        <v>233</v>
      </c>
      <c r="K387" s="24" t="s">
        <v>234</v>
      </c>
      <c r="L387" s="26">
        <v>17</v>
      </c>
      <c r="M387" s="40">
        <v>2377</v>
      </c>
      <c r="N387" s="41" t="s">
        <v>837</v>
      </c>
      <c r="O387" s="29" t="s">
        <v>838</v>
      </c>
      <c r="P387" s="29" t="s">
        <v>64</v>
      </c>
      <c r="Q387" s="30">
        <v>74</v>
      </c>
      <c r="R387" s="6" t="s">
        <v>41</v>
      </c>
      <c r="S387" s="8">
        <v>18</v>
      </c>
      <c r="T387" s="23">
        <v>0</v>
      </c>
      <c r="U387" s="23">
        <v>0</v>
      </c>
      <c r="V387" s="23">
        <v>0</v>
      </c>
      <c r="W387" s="5">
        <f t="shared" si="10"/>
        <v>18</v>
      </c>
      <c r="X387" s="5">
        <f t="shared" si="11"/>
        <v>56</v>
      </c>
      <c r="Y387" s="13">
        <v>3750412000</v>
      </c>
      <c r="Z387" s="20">
        <v>3361</v>
      </c>
      <c r="AA387" s="20">
        <v>3459</v>
      </c>
      <c r="AB387" s="20">
        <v>3560</v>
      </c>
      <c r="AC387" s="51"/>
    </row>
    <row r="388" spans="1:29" s="4" customFormat="1" ht="13.5" hidden="1" customHeight="1" x14ac:dyDescent="0.25">
      <c r="A388" s="25">
        <v>8</v>
      </c>
      <c r="B388" s="24" t="s">
        <v>788</v>
      </c>
      <c r="C388" s="24" t="s">
        <v>228</v>
      </c>
      <c r="D388" s="25">
        <v>51</v>
      </c>
      <c r="E388" s="25" t="s">
        <v>237</v>
      </c>
      <c r="F388" s="24" t="s">
        <v>230</v>
      </c>
      <c r="G388" s="24" t="s">
        <v>238</v>
      </c>
      <c r="H388" s="24" t="s">
        <v>59</v>
      </c>
      <c r="I388" s="24" t="s">
        <v>232</v>
      </c>
      <c r="J388" s="24" t="s">
        <v>233</v>
      </c>
      <c r="K388" s="24" t="s">
        <v>234</v>
      </c>
      <c r="L388" s="26">
        <v>17</v>
      </c>
      <c r="M388" s="40">
        <v>2377</v>
      </c>
      <c r="N388" s="41" t="s">
        <v>837</v>
      </c>
      <c r="O388" s="29" t="s">
        <v>839</v>
      </c>
      <c r="P388" s="29" t="s">
        <v>240</v>
      </c>
      <c r="Q388" s="30">
        <v>700</v>
      </c>
      <c r="R388" s="6" t="s">
        <v>41</v>
      </c>
      <c r="S388" s="8">
        <v>175</v>
      </c>
      <c r="T388" s="23">
        <v>0</v>
      </c>
      <c r="U388" s="23">
        <v>0</v>
      </c>
      <c r="V388" s="23">
        <v>0</v>
      </c>
      <c r="W388" s="5">
        <f t="shared" si="10"/>
        <v>175</v>
      </c>
      <c r="X388" s="5">
        <f t="shared" si="11"/>
        <v>525</v>
      </c>
      <c r="Y388" s="13">
        <v>3751341000</v>
      </c>
      <c r="Z388" s="20">
        <v>3362</v>
      </c>
      <c r="AA388" s="20">
        <v>3460</v>
      </c>
      <c r="AB388" s="20">
        <v>3561</v>
      </c>
      <c r="AC388" s="51"/>
    </row>
    <row r="389" spans="1:29" s="4" customFormat="1" ht="13.5" hidden="1" customHeight="1" x14ac:dyDescent="0.25">
      <c r="A389" s="25">
        <v>8</v>
      </c>
      <c r="B389" s="24" t="s">
        <v>788</v>
      </c>
      <c r="C389" s="24" t="s">
        <v>228</v>
      </c>
      <c r="D389" s="25">
        <v>52</v>
      </c>
      <c r="E389" s="25" t="s">
        <v>241</v>
      </c>
      <c r="F389" s="24" t="s">
        <v>230</v>
      </c>
      <c r="G389" s="24" t="s">
        <v>238</v>
      </c>
      <c r="H389" s="24" t="s">
        <v>59</v>
      </c>
      <c r="I389" s="24" t="s">
        <v>232</v>
      </c>
      <c r="J389" s="24" t="s">
        <v>233</v>
      </c>
      <c r="K389" s="24" t="s">
        <v>234</v>
      </c>
      <c r="L389" s="26">
        <v>17</v>
      </c>
      <c r="M389" s="40">
        <v>2377</v>
      </c>
      <c r="N389" s="41" t="s">
        <v>837</v>
      </c>
      <c r="O389" s="29" t="s">
        <v>840</v>
      </c>
      <c r="P389" s="29" t="s">
        <v>243</v>
      </c>
      <c r="Q389" s="30">
        <v>700</v>
      </c>
      <c r="R389" s="6" t="s">
        <v>41</v>
      </c>
      <c r="S389" s="8">
        <v>175</v>
      </c>
      <c r="T389" s="23">
        <v>0</v>
      </c>
      <c r="U389" s="23">
        <v>0</v>
      </c>
      <c r="V389" s="23">
        <v>0</v>
      </c>
      <c r="W389" s="5">
        <f t="shared" si="10"/>
        <v>175</v>
      </c>
      <c r="X389" s="5">
        <f t="shared" si="11"/>
        <v>525</v>
      </c>
      <c r="Y389" s="13">
        <v>10687744000</v>
      </c>
      <c r="Z389" s="20">
        <v>9578</v>
      </c>
      <c r="AA389" s="20">
        <v>9857</v>
      </c>
      <c r="AB389" s="20">
        <v>10144</v>
      </c>
      <c r="AC389" s="51"/>
    </row>
    <row r="390" spans="1:29" s="4" customFormat="1" ht="13.5" hidden="1" customHeight="1" x14ac:dyDescent="0.25">
      <c r="A390" s="25">
        <v>8</v>
      </c>
      <c r="B390" s="24" t="s">
        <v>788</v>
      </c>
      <c r="C390" s="24" t="s">
        <v>244</v>
      </c>
      <c r="D390" s="25">
        <v>54</v>
      </c>
      <c r="E390" s="25" t="s">
        <v>245</v>
      </c>
      <c r="F390" s="24" t="s">
        <v>246</v>
      </c>
      <c r="G390" s="24" t="s">
        <v>247</v>
      </c>
      <c r="H390" s="24" t="s">
        <v>35</v>
      </c>
      <c r="I390" s="24"/>
      <c r="J390" s="24" t="s">
        <v>233</v>
      </c>
      <c r="K390" s="24" t="s">
        <v>248</v>
      </c>
      <c r="L390" s="26">
        <v>18</v>
      </c>
      <c r="M390" s="40">
        <v>2492</v>
      </c>
      <c r="N390" s="41" t="s">
        <v>841</v>
      </c>
      <c r="O390" s="29" t="s">
        <v>842</v>
      </c>
      <c r="P390" s="29" t="s">
        <v>40</v>
      </c>
      <c r="Q390" s="30">
        <v>20</v>
      </c>
      <c r="R390" s="6" t="s">
        <v>41</v>
      </c>
      <c r="S390" s="8">
        <v>5</v>
      </c>
      <c r="T390" s="23">
        <v>0</v>
      </c>
      <c r="U390" s="23">
        <v>0</v>
      </c>
      <c r="V390" s="23">
        <v>0</v>
      </c>
      <c r="W390" s="5">
        <f t="shared" si="10"/>
        <v>5</v>
      </c>
      <c r="X390" s="5">
        <f t="shared" si="11"/>
        <v>15</v>
      </c>
      <c r="Y390" s="13">
        <v>2816559000</v>
      </c>
      <c r="Z390" s="20">
        <v>2524</v>
      </c>
      <c r="AA390" s="20">
        <v>2598</v>
      </c>
      <c r="AB390" s="20">
        <v>2673</v>
      </c>
      <c r="AC390" s="51"/>
    </row>
    <row r="391" spans="1:29" s="4" customFormat="1" ht="13.5" hidden="1" customHeight="1" x14ac:dyDescent="0.25">
      <c r="A391" s="25">
        <v>8</v>
      </c>
      <c r="B391" s="24" t="s">
        <v>788</v>
      </c>
      <c r="C391" s="24" t="s">
        <v>244</v>
      </c>
      <c r="D391" s="25">
        <v>55</v>
      </c>
      <c r="E391" s="25" t="s">
        <v>251</v>
      </c>
      <c r="F391" s="24" t="s">
        <v>252</v>
      </c>
      <c r="G391" s="24" t="s">
        <v>253</v>
      </c>
      <c r="H391" s="24" t="s">
        <v>35</v>
      </c>
      <c r="I391" s="24"/>
      <c r="J391" s="24" t="s">
        <v>233</v>
      </c>
      <c r="K391" s="24" t="s">
        <v>248</v>
      </c>
      <c r="L391" s="26">
        <v>18</v>
      </c>
      <c r="M391" s="40">
        <v>2492</v>
      </c>
      <c r="N391" s="41" t="s">
        <v>841</v>
      </c>
      <c r="O391" s="29" t="s">
        <v>843</v>
      </c>
      <c r="P391" s="29" t="s">
        <v>255</v>
      </c>
      <c r="Q391" s="30">
        <v>200</v>
      </c>
      <c r="R391" s="6" t="s">
        <v>41</v>
      </c>
      <c r="S391" s="8">
        <v>50</v>
      </c>
      <c r="T391" s="23">
        <v>0</v>
      </c>
      <c r="U391" s="23">
        <v>0</v>
      </c>
      <c r="V391" s="23">
        <v>0</v>
      </c>
      <c r="W391" s="5">
        <f t="shared" si="10"/>
        <v>50</v>
      </c>
      <c r="X391" s="5">
        <f t="shared" si="11"/>
        <v>150</v>
      </c>
      <c r="Y391" s="13">
        <v>1183255000</v>
      </c>
      <c r="Z391" s="20">
        <v>1060</v>
      </c>
      <c r="AA391" s="20">
        <v>1091</v>
      </c>
      <c r="AB391" s="20">
        <v>1123</v>
      </c>
      <c r="AC391" s="51"/>
    </row>
    <row r="392" spans="1:29" s="4" customFormat="1" ht="13.5" hidden="1" customHeight="1" x14ac:dyDescent="0.25">
      <c r="A392" s="25">
        <v>8</v>
      </c>
      <c r="B392" s="24" t="s">
        <v>788</v>
      </c>
      <c r="C392" s="24" t="s">
        <v>186</v>
      </c>
      <c r="D392" s="25">
        <v>56</v>
      </c>
      <c r="E392" s="25" t="s">
        <v>256</v>
      </c>
      <c r="F392" s="24" t="s">
        <v>188</v>
      </c>
      <c r="G392" s="24" t="s">
        <v>257</v>
      </c>
      <c r="H392" s="24" t="s">
        <v>35</v>
      </c>
      <c r="I392" s="24"/>
      <c r="J392" s="24" t="s">
        <v>233</v>
      </c>
      <c r="K392" s="24" t="s">
        <v>258</v>
      </c>
      <c r="L392" s="26">
        <v>19</v>
      </c>
      <c r="M392" s="40">
        <v>2788</v>
      </c>
      <c r="N392" s="41" t="s">
        <v>844</v>
      </c>
      <c r="O392" s="29" t="s">
        <v>845</v>
      </c>
      <c r="P392" s="29" t="s">
        <v>261</v>
      </c>
      <c r="Q392" s="30">
        <v>140</v>
      </c>
      <c r="R392" s="6" t="s">
        <v>41</v>
      </c>
      <c r="S392" s="8">
        <v>35</v>
      </c>
      <c r="T392" s="23">
        <v>0</v>
      </c>
      <c r="U392" s="23">
        <v>0</v>
      </c>
      <c r="V392" s="23">
        <v>0</v>
      </c>
      <c r="W392" s="5">
        <f t="shared" si="10"/>
        <v>35</v>
      </c>
      <c r="X392" s="5">
        <f t="shared" si="11"/>
        <v>105</v>
      </c>
      <c r="Y392" s="13">
        <v>1878956000</v>
      </c>
      <c r="Z392" s="20">
        <v>1684</v>
      </c>
      <c r="AA392" s="20">
        <v>1733</v>
      </c>
      <c r="AB392" s="20">
        <v>1783</v>
      </c>
      <c r="AC392" s="51"/>
    </row>
    <row r="393" spans="1:29" s="4" customFormat="1" ht="13.5" hidden="1" customHeight="1" x14ac:dyDescent="0.25">
      <c r="A393" s="25">
        <v>8</v>
      </c>
      <c r="B393" s="24" t="s">
        <v>788</v>
      </c>
      <c r="C393" s="24" t="s">
        <v>244</v>
      </c>
      <c r="D393" s="25">
        <v>58</v>
      </c>
      <c r="E393" s="25" t="s">
        <v>267</v>
      </c>
      <c r="F393" s="24" t="s">
        <v>252</v>
      </c>
      <c r="G393" s="24" t="s">
        <v>268</v>
      </c>
      <c r="H393" s="24" t="s">
        <v>35</v>
      </c>
      <c r="I393" s="24"/>
      <c r="J393" s="24" t="s">
        <v>233</v>
      </c>
      <c r="K393" s="24" t="s">
        <v>258</v>
      </c>
      <c r="L393" s="26">
        <v>20</v>
      </c>
      <c r="M393" s="40">
        <v>2517</v>
      </c>
      <c r="N393" s="42" t="s">
        <v>846</v>
      </c>
      <c r="O393" s="29" t="s">
        <v>847</v>
      </c>
      <c r="P393" s="29" t="s">
        <v>270</v>
      </c>
      <c r="Q393" s="30">
        <v>1000</v>
      </c>
      <c r="R393" s="6" t="s">
        <v>41</v>
      </c>
      <c r="S393" s="8">
        <v>250</v>
      </c>
      <c r="T393" s="23">
        <v>0</v>
      </c>
      <c r="U393" s="23">
        <v>0</v>
      </c>
      <c r="V393" s="23">
        <v>0</v>
      </c>
      <c r="W393" s="5">
        <f t="shared" ref="W393:W456" si="12">IF(R393="Constante",SUM(S393:V393)/4,IF(R393="Suma",SUM(S393:V393),0))</f>
        <v>250</v>
      </c>
      <c r="X393" s="5">
        <f t="shared" ref="X393:X456" si="13">Q393-W393</f>
        <v>750</v>
      </c>
      <c r="Y393" s="13">
        <v>1878956000</v>
      </c>
      <c r="Z393" s="20">
        <v>1684</v>
      </c>
      <c r="AA393" s="20">
        <v>1733</v>
      </c>
      <c r="AB393" s="20">
        <v>1783</v>
      </c>
      <c r="AC393" s="51"/>
    </row>
    <row r="394" spans="1:29" s="4" customFormat="1" ht="13.5" hidden="1" customHeight="1" x14ac:dyDescent="0.25">
      <c r="A394" s="25">
        <v>8</v>
      </c>
      <c r="B394" s="24" t="s">
        <v>788</v>
      </c>
      <c r="C394" s="24" t="s">
        <v>186</v>
      </c>
      <c r="D394" s="25">
        <v>60</v>
      </c>
      <c r="E394" s="25" t="s">
        <v>489</v>
      </c>
      <c r="F394" s="24" t="s">
        <v>272</v>
      </c>
      <c r="G394" s="24" t="s">
        <v>273</v>
      </c>
      <c r="H394" s="24" t="s">
        <v>35</v>
      </c>
      <c r="I394" s="24"/>
      <c r="J394" s="24" t="s">
        <v>274</v>
      </c>
      <c r="K394" s="24" t="s">
        <v>275</v>
      </c>
      <c r="L394" s="26">
        <v>22</v>
      </c>
      <c r="M394" s="40">
        <v>2790</v>
      </c>
      <c r="N394" s="41" t="s">
        <v>848</v>
      </c>
      <c r="O394" s="29" t="s">
        <v>849</v>
      </c>
      <c r="P394" s="29" t="s">
        <v>492</v>
      </c>
      <c r="Q394" s="30">
        <v>1000</v>
      </c>
      <c r="R394" s="6" t="s">
        <v>41</v>
      </c>
      <c r="S394" s="8">
        <v>250</v>
      </c>
      <c r="T394" s="23">
        <v>0</v>
      </c>
      <c r="U394" s="23">
        <v>0</v>
      </c>
      <c r="V394" s="23">
        <v>0</v>
      </c>
      <c r="W394" s="5">
        <f t="shared" si="12"/>
        <v>250</v>
      </c>
      <c r="X394" s="5">
        <f t="shared" si="13"/>
        <v>750</v>
      </c>
      <c r="Y394" s="13">
        <v>1725125000</v>
      </c>
      <c r="Z394" s="20">
        <v>1500</v>
      </c>
      <c r="AA394" s="20">
        <v>1500</v>
      </c>
      <c r="AB394" s="20">
        <v>1500</v>
      </c>
      <c r="AC394" s="51"/>
    </row>
    <row r="395" spans="1:29" s="4" customFormat="1" ht="13.5" hidden="1" customHeight="1" x14ac:dyDescent="0.25">
      <c r="A395" s="25">
        <v>8</v>
      </c>
      <c r="B395" s="24" t="s">
        <v>788</v>
      </c>
      <c r="C395" s="24" t="s">
        <v>186</v>
      </c>
      <c r="D395" s="25">
        <v>61</v>
      </c>
      <c r="E395" s="25" t="s">
        <v>271</v>
      </c>
      <c r="F395" s="24" t="s">
        <v>272</v>
      </c>
      <c r="G395" s="24" t="s">
        <v>273</v>
      </c>
      <c r="H395" s="24" t="s">
        <v>35</v>
      </c>
      <c r="I395" s="24"/>
      <c r="J395" s="24" t="s">
        <v>274</v>
      </c>
      <c r="K395" s="24" t="s">
        <v>275</v>
      </c>
      <c r="L395" s="26">
        <v>22</v>
      </c>
      <c r="M395" s="40">
        <v>2790</v>
      </c>
      <c r="N395" s="41" t="s">
        <v>848</v>
      </c>
      <c r="O395" s="29" t="s">
        <v>850</v>
      </c>
      <c r="P395" s="29" t="s">
        <v>67</v>
      </c>
      <c r="Q395" s="30">
        <v>32</v>
      </c>
      <c r="R395" s="6" t="s">
        <v>41</v>
      </c>
      <c r="S395" s="8">
        <v>8</v>
      </c>
      <c r="T395" s="23">
        <v>0</v>
      </c>
      <c r="U395" s="23">
        <v>0</v>
      </c>
      <c r="V395" s="23">
        <v>0</v>
      </c>
      <c r="W395" s="5">
        <f t="shared" si="12"/>
        <v>8</v>
      </c>
      <c r="X395" s="5">
        <f t="shared" si="13"/>
        <v>24</v>
      </c>
      <c r="Y395" s="13">
        <v>3026647000</v>
      </c>
      <c r="Z395" s="20">
        <v>2758</v>
      </c>
      <c r="AA395" s="20">
        <v>2882</v>
      </c>
      <c r="AB395" s="20">
        <v>3010</v>
      </c>
      <c r="AC395" s="51"/>
    </row>
    <row r="396" spans="1:29" s="4" customFormat="1" ht="13.5" hidden="1" customHeight="1" x14ac:dyDescent="0.25">
      <c r="A396" s="25">
        <v>8</v>
      </c>
      <c r="B396" s="24" t="s">
        <v>788</v>
      </c>
      <c r="C396" s="24" t="s">
        <v>278</v>
      </c>
      <c r="D396" s="25">
        <v>67</v>
      </c>
      <c r="E396" s="25" t="s">
        <v>279</v>
      </c>
      <c r="F396" s="24" t="s">
        <v>280</v>
      </c>
      <c r="G396" s="24" t="s">
        <v>281</v>
      </c>
      <c r="H396" s="24" t="s">
        <v>35</v>
      </c>
      <c r="I396" s="24"/>
      <c r="J396" s="24" t="s">
        <v>274</v>
      </c>
      <c r="K396" s="24" t="s">
        <v>282</v>
      </c>
      <c r="L396" s="26">
        <v>23</v>
      </c>
      <c r="M396" s="40">
        <v>2643</v>
      </c>
      <c r="N396" s="41" t="s">
        <v>851</v>
      </c>
      <c r="O396" s="29" t="s">
        <v>852</v>
      </c>
      <c r="P396" s="29" t="s">
        <v>285</v>
      </c>
      <c r="Q396" s="30">
        <v>40</v>
      </c>
      <c r="R396" s="6" t="s">
        <v>41</v>
      </c>
      <c r="S396" s="8">
        <v>10</v>
      </c>
      <c r="T396" s="23">
        <v>0</v>
      </c>
      <c r="U396" s="23">
        <v>0</v>
      </c>
      <c r="V396" s="23">
        <v>0</v>
      </c>
      <c r="W396" s="5">
        <f t="shared" si="12"/>
        <v>10</v>
      </c>
      <c r="X396" s="5">
        <f t="shared" si="13"/>
        <v>30</v>
      </c>
      <c r="Y396" s="13">
        <v>460033000</v>
      </c>
      <c r="Z396" s="20">
        <v>412</v>
      </c>
      <c r="AA396" s="20">
        <v>424</v>
      </c>
      <c r="AB396" s="20">
        <v>437</v>
      </c>
      <c r="AC396" s="51"/>
    </row>
    <row r="397" spans="1:29" s="4" customFormat="1" ht="13.5" hidden="1" customHeight="1" x14ac:dyDescent="0.25">
      <c r="A397" s="25">
        <v>8</v>
      </c>
      <c r="B397" s="24" t="s">
        <v>788</v>
      </c>
      <c r="C397" s="24" t="s">
        <v>278</v>
      </c>
      <c r="D397" s="25">
        <v>68</v>
      </c>
      <c r="E397" s="25" t="s">
        <v>286</v>
      </c>
      <c r="F397" s="24" t="s">
        <v>280</v>
      </c>
      <c r="G397" s="24" t="s">
        <v>281</v>
      </c>
      <c r="H397" s="24" t="s">
        <v>35</v>
      </c>
      <c r="I397" s="24"/>
      <c r="J397" s="24" t="s">
        <v>274</v>
      </c>
      <c r="K397" s="24" t="s">
        <v>282</v>
      </c>
      <c r="L397" s="26">
        <v>23</v>
      </c>
      <c r="M397" s="40">
        <v>2643</v>
      </c>
      <c r="N397" s="41" t="s">
        <v>851</v>
      </c>
      <c r="O397" s="29" t="s">
        <v>853</v>
      </c>
      <c r="P397" s="29" t="s">
        <v>288</v>
      </c>
      <c r="Q397" s="30">
        <v>240</v>
      </c>
      <c r="R397" s="6" t="s">
        <v>41</v>
      </c>
      <c r="S397" s="8">
        <v>60</v>
      </c>
      <c r="T397" s="23">
        <v>0</v>
      </c>
      <c r="U397" s="23">
        <v>0</v>
      </c>
      <c r="V397" s="23">
        <v>0</v>
      </c>
      <c r="W397" s="5">
        <f t="shared" si="12"/>
        <v>60</v>
      </c>
      <c r="X397" s="5">
        <f t="shared" si="13"/>
        <v>180</v>
      </c>
      <c r="Y397" s="13">
        <v>483035000</v>
      </c>
      <c r="Z397" s="20">
        <v>433</v>
      </c>
      <c r="AA397" s="20">
        <v>445</v>
      </c>
      <c r="AB397" s="20">
        <v>458</v>
      </c>
      <c r="AC397" s="51"/>
    </row>
    <row r="398" spans="1:29" s="4" customFormat="1" ht="13.5" hidden="1" customHeight="1" x14ac:dyDescent="0.25">
      <c r="A398" s="25">
        <v>8</v>
      </c>
      <c r="B398" s="24" t="s">
        <v>788</v>
      </c>
      <c r="C398" s="24" t="s">
        <v>278</v>
      </c>
      <c r="D398" s="25">
        <v>70</v>
      </c>
      <c r="E398" s="25" t="s">
        <v>289</v>
      </c>
      <c r="F398" s="24" t="s">
        <v>280</v>
      </c>
      <c r="G398" s="24" t="s">
        <v>281</v>
      </c>
      <c r="H398" s="24" t="s">
        <v>35</v>
      </c>
      <c r="I398" s="24"/>
      <c r="J398" s="24" t="s">
        <v>274</v>
      </c>
      <c r="K398" s="24" t="s">
        <v>282</v>
      </c>
      <c r="L398" s="26">
        <v>23</v>
      </c>
      <c r="M398" s="40">
        <v>2643</v>
      </c>
      <c r="N398" s="41" t="s">
        <v>851</v>
      </c>
      <c r="O398" s="29" t="s">
        <v>854</v>
      </c>
      <c r="P398" s="29" t="s">
        <v>291</v>
      </c>
      <c r="Q398" s="30">
        <v>2000</v>
      </c>
      <c r="R398" s="6" t="s">
        <v>41</v>
      </c>
      <c r="S398" s="8">
        <v>500</v>
      </c>
      <c r="T398" s="23">
        <v>0</v>
      </c>
      <c r="U398" s="23">
        <v>0</v>
      </c>
      <c r="V398" s="23">
        <v>0</v>
      </c>
      <c r="W398" s="5">
        <f t="shared" si="12"/>
        <v>500</v>
      </c>
      <c r="X398" s="5">
        <f t="shared" si="13"/>
        <v>1500</v>
      </c>
      <c r="Y398" s="13">
        <v>115008000</v>
      </c>
      <c r="Z398" s="20">
        <v>103</v>
      </c>
      <c r="AA398" s="20">
        <v>106</v>
      </c>
      <c r="AB398" s="20">
        <v>109</v>
      </c>
      <c r="AC398" s="51"/>
    </row>
    <row r="399" spans="1:29" s="4" customFormat="1" ht="13.5" hidden="1" customHeight="1" x14ac:dyDescent="0.25">
      <c r="A399" s="25">
        <v>8</v>
      </c>
      <c r="B399" s="24" t="s">
        <v>788</v>
      </c>
      <c r="C399" s="24" t="s">
        <v>278</v>
      </c>
      <c r="D399" s="25">
        <v>71</v>
      </c>
      <c r="E399" s="25" t="s">
        <v>292</v>
      </c>
      <c r="F399" s="24" t="s">
        <v>280</v>
      </c>
      <c r="G399" s="24" t="s">
        <v>281</v>
      </c>
      <c r="H399" s="24" t="s">
        <v>35</v>
      </c>
      <c r="I399" s="24"/>
      <c r="J399" s="24" t="s">
        <v>274</v>
      </c>
      <c r="K399" s="24" t="s">
        <v>282</v>
      </c>
      <c r="L399" s="26">
        <v>23</v>
      </c>
      <c r="M399" s="40">
        <v>2643</v>
      </c>
      <c r="N399" s="41" t="s">
        <v>851</v>
      </c>
      <c r="O399" s="29" t="s">
        <v>855</v>
      </c>
      <c r="P399" s="29" t="s">
        <v>294</v>
      </c>
      <c r="Q399" s="30">
        <v>2160</v>
      </c>
      <c r="R399" s="6" t="s">
        <v>41</v>
      </c>
      <c r="S399" s="8">
        <v>540</v>
      </c>
      <c r="T399" s="23">
        <v>0</v>
      </c>
      <c r="U399" s="23">
        <v>0</v>
      </c>
      <c r="V399" s="23">
        <v>0</v>
      </c>
      <c r="W399" s="5">
        <f t="shared" si="12"/>
        <v>540</v>
      </c>
      <c r="X399" s="5">
        <f t="shared" si="13"/>
        <v>1620</v>
      </c>
      <c r="Y399" s="13">
        <v>536075000</v>
      </c>
      <c r="Z399" s="20">
        <v>480</v>
      </c>
      <c r="AA399" s="20">
        <v>494</v>
      </c>
      <c r="AB399" s="20">
        <v>509</v>
      </c>
      <c r="AC399" s="51"/>
    </row>
    <row r="400" spans="1:29" s="4" customFormat="1" ht="13.5" hidden="1" customHeight="1" x14ac:dyDescent="0.25">
      <c r="A400" s="25">
        <v>8</v>
      </c>
      <c r="B400" s="24" t="s">
        <v>788</v>
      </c>
      <c r="C400" s="24" t="s">
        <v>278</v>
      </c>
      <c r="D400" s="25">
        <v>76</v>
      </c>
      <c r="E400" s="25" t="s">
        <v>302</v>
      </c>
      <c r="F400" s="24" t="s">
        <v>280</v>
      </c>
      <c r="G400" s="24" t="s">
        <v>303</v>
      </c>
      <c r="H400" s="24" t="s">
        <v>35</v>
      </c>
      <c r="I400" s="24"/>
      <c r="J400" s="24" t="s">
        <v>274</v>
      </c>
      <c r="K400" s="24" t="s">
        <v>282</v>
      </c>
      <c r="L400" s="26">
        <v>23</v>
      </c>
      <c r="M400" s="40">
        <v>2643</v>
      </c>
      <c r="N400" s="41" t="s">
        <v>851</v>
      </c>
      <c r="O400" s="29" t="s">
        <v>856</v>
      </c>
      <c r="P400" s="29" t="s">
        <v>305</v>
      </c>
      <c r="Q400" s="30">
        <v>7200</v>
      </c>
      <c r="R400" s="6" t="s">
        <v>41</v>
      </c>
      <c r="S400" s="8">
        <v>1800</v>
      </c>
      <c r="T400" s="23">
        <v>0</v>
      </c>
      <c r="U400" s="23">
        <v>0</v>
      </c>
      <c r="V400" s="23">
        <v>0</v>
      </c>
      <c r="W400" s="5">
        <f t="shared" si="12"/>
        <v>1800</v>
      </c>
      <c r="X400" s="5">
        <f t="shared" si="13"/>
        <v>5400</v>
      </c>
      <c r="Y400" s="13">
        <v>1577048000</v>
      </c>
      <c r="Z400" s="20">
        <v>1413</v>
      </c>
      <c r="AA400" s="20">
        <v>1454</v>
      </c>
      <c r="AB400" s="20">
        <v>1497</v>
      </c>
      <c r="AC400" s="51"/>
    </row>
    <row r="401" spans="1:29" s="4" customFormat="1" ht="13.5" hidden="1" customHeight="1" x14ac:dyDescent="0.25">
      <c r="A401" s="25">
        <v>8</v>
      </c>
      <c r="B401" s="24" t="s">
        <v>788</v>
      </c>
      <c r="C401" s="24" t="s">
        <v>216</v>
      </c>
      <c r="D401" s="25">
        <v>65</v>
      </c>
      <c r="E401" s="25" t="s">
        <v>637</v>
      </c>
      <c r="F401" s="24" t="s">
        <v>280</v>
      </c>
      <c r="G401" s="24" t="s">
        <v>281</v>
      </c>
      <c r="H401" s="24" t="s">
        <v>35</v>
      </c>
      <c r="I401" s="24"/>
      <c r="J401" s="24" t="s">
        <v>274</v>
      </c>
      <c r="K401" s="24" t="s">
        <v>282</v>
      </c>
      <c r="L401" s="26">
        <v>24</v>
      </c>
      <c r="M401" s="40">
        <v>2616</v>
      </c>
      <c r="N401" s="41" t="s">
        <v>857</v>
      </c>
      <c r="O401" s="29" t="s">
        <v>858</v>
      </c>
      <c r="P401" s="29" t="s">
        <v>639</v>
      </c>
      <c r="Q401" s="30">
        <v>4</v>
      </c>
      <c r="R401" s="6" t="s">
        <v>41</v>
      </c>
      <c r="S401" s="8">
        <v>1</v>
      </c>
      <c r="T401" s="23">
        <v>0</v>
      </c>
      <c r="U401" s="23">
        <v>0</v>
      </c>
      <c r="V401" s="23">
        <v>0</v>
      </c>
      <c r="W401" s="5">
        <f t="shared" si="12"/>
        <v>1</v>
      </c>
      <c r="X401" s="5">
        <f t="shared" si="13"/>
        <v>3</v>
      </c>
      <c r="Y401" s="13">
        <v>397318000</v>
      </c>
      <c r="Z401" s="20">
        <v>356</v>
      </c>
      <c r="AA401" s="20">
        <v>366</v>
      </c>
      <c r="AB401" s="20">
        <v>377</v>
      </c>
      <c r="AC401" s="51"/>
    </row>
    <row r="402" spans="1:29" s="4" customFormat="1" ht="13.5" hidden="1" customHeight="1" x14ac:dyDescent="0.25">
      <c r="A402" s="25">
        <v>8</v>
      </c>
      <c r="B402" s="24" t="s">
        <v>788</v>
      </c>
      <c r="C402" s="24" t="s">
        <v>88</v>
      </c>
      <c r="D402" s="25">
        <v>77</v>
      </c>
      <c r="E402" s="25" t="s">
        <v>316</v>
      </c>
      <c r="F402" s="24" t="s">
        <v>90</v>
      </c>
      <c r="G402" s="24" t="s">
        <v>317</v>
      </c>
      <c r="H402" s="24" t="s">
        <v>35</v>
      </c>
      <c r="I402" s="24" t="s">
        <v>92</v>
      </c>
      <c r="J402" s="24" t="s">
        <v>274</v>
      </c>
      <c r="K402" s="24" t="s">
        <v>318</v>
      </c>
      <c r="L402" s="26">
        <v>25</v>
      </c>
      <c r="M402" s="40">
        <v>2574</v>
      </c>
      <c r="N402" s="41" t="s">
        <v>859</v>
      </c>
      <c r="O402" s="29" t="s">
        <v>860</v>
      </c>
      <c r="P402" s="29" t="s">
        <v>321</v>
      </c>
      <c r="Q402" s="30">
        <v>22</v>
      </c>
      <c r="R402" s="6" t="s">
        <v>41</v>
      </c>
      <c r="S402" s="8">
        <v>5.5</v>
      </c>
      <c r="T402" s="23">
        <v>0</v>
      </c>
      <c r="U402" s="23">
        <v>0</v>
      </c>
      <c r="V402" s="23">
        <v>0</v>
      </c>
      <c r="W402" s="5">
        <f t="shared" si="12"/>
        <v>5.5</v>
      </c>
      <c r="X402" s="5">
        <f t="shared" si="13"/>
        <v>16.5</v>
      </c>
      <c r="Y402" s="13">
        <v>26747936000</v>
      </c>
      <c r="Z402" s="20">
        <v>23971</v>
      </c>
      <c r="AA402" s="20">
        <v>24669</v>
      </c>
      <c r="AB402" s="20">
        <v>25388</v>
      </c>
      <c r="AC402" s="51"/>
    </row>
    <row r="403" spans="1:29" s="4" customFormat="1" ht="13.5" hidden="1" customHeight="1" x14ac:dyDescent="0.25">
      <c r="A403" s="25">
        <v>8</v>
      </c>
      <c r="B403" s="24" t="s">
        <v>788</v>
      </c>
      <c r="C403" s="24" t="s">
        <v>216</v>
      </c>
      <c r="D403" s="25">
        <v>79</v>
      </c>
      <c r="E403" s="25" t="s">
        <v>325</v>
      </c>
      <c r="F403" s="24" t="s">
        <v>280</v>
      </c>
      <c r="G403" s="24" t="s">
        <v>326</v>
      </c>
      <c r="H403" s="24" t="s">
        <v>59</v>
      </c>
      <c r="I403" s="24"/>
      <c r="J403" s="24" t="s">
        <v>274</v>
      </c>
      <c r="K403" s="24" t="s">
        <v>327</v>
      </c>
      <c r="L403" s="26">
        <v>26</v>
      </c>
      <c r="M403" s="40">
        <v>2626</v>
      </c>
      <c r="N403" s="41" t="s">
        <v>861</v>
      </c>
      <c r="O403" s="29" t="s">
        <v>862</v>
      </c>
      <c r="P403" s="29" t="s">
        <v>330</v>
      </c>
      <c r="Q403" s="30">
        <v>8</v>
      </c>
      <c r="R403" s="6" t="s">
        <v>41</v>
      </c>
      <c r="S403" s="8">
        <v>2</v>
      </c>
      <c r="T403" s="23">
        <v>0</v>
      </c>
      <c r="U403" s="23">
        <v>0</v>
      </c>
      <c r="V403" s="23">
        <v>0</v>
      </c>
      <c r="W403" s="5">
        <f t="shared" si="12"/>
        <v>2</v>
      </c>
      <c r="X403" s="5">
        <f t="shared" si="13"/>
        <v>6</v>
      </c>
      <c r="Y403" s="13">
        <v>1500165000</v>
      </c>
      <c r="Z403" s="20">
        <v>1344</v>
      </c>
      <c r="AA403" s="20">
        <v>1384</v>
      </c>
      <c r="AB403" s="20">
        <v>1424</v>
      </c>
      <c r="AC403" s="51"/>
    </row>
    <row r="404" spans="1:29" s="4" customFormat="1" ht="13.5" hidden="1" customHeight="1" x14ac:dyDescent="0.25">
      <c r="A404" s="25">
        <v>8</v>
      </c>
      <c r="B404" s="24" t="s">
        <v>788</v>
      </c>
      <c r="C404" s="24" t="s">
        <v>101</v>
      </c>
      <c r="D404" s="25">
        <v>82</v>
      </c>
      <c r="E404" s="25" t="s">
        <v>334</v>
      </c>
      <c r="F404" s="24" t="s">
        <v>272</v>
      </c>
      <c r="G404" s="24" t="s">
        <v>335</v>
      </c>
      <c r="H404" s="24" t="s">
        <v>35</v>
      </c>
      <c r="I404" s="24"/>
      <c r="J404" s="24" t="s">
        <v>274</v>
      </c>
      <c r="K404" s="24" t="s">
        <v>336</v>
      </c>
      <c r="L404" s="26">
        <v>28</v>
      </c>
      <c r="M404" s="40">
        <v>2646</v>
      </c>
      <c r="N404" s="41" t="s">
        <v>863</v>
      </c>
      <c r="O404" s="29" t="s">
        <v>864</v>
      </c>
      <c r="P404" s="29" t="s">
        <v>64</v>
      </c>
      <c r="Q404" s="30">
        <v>36</v>
      </c>
      <c r="R404" s="6" t="s">
        <v>41</v>
      </c>
      <c r="S404" s="8">
        <v>9</v>
      </c>
      <c r="T404" s="23">
        <v>0</v>
      </c>
      <c r="U404" s="23">
        <v>0</v>
      </c>
      <c r="V404" s="23">
        <v>0</v>
      </c>
      <c r="W404" s="5">
        <f t="shared" si="12"/>
        <v>9</v>
      </c>
      <c r="X404" s="5">
        <f t="shared" si="13"/>
        <v>27</v>
      </c>
      <c r="Y404" s="13">
        <v>1174250000</v>
      </c>
      <c r="Z404" s="20">
        <v>1687</v>
      </c>
      <c r="AA404" s="20">
        <v>1690</v>
      </c>
      <c r="AB404" s="20">
        <v>2020</v>
      </c>
      <c r="AC404" s="51"/>
    </row>
    <row r="405" spans="1:29" s="4" customFormat="1" ht="13.5" hidden="1" customHeight="1" x14ac:dyDescent="0.25">
      <c r="A405" s="25">
        <v>8</v>
      </c>
      <c r="B405" s="24" t="s">
        <v>788</v>
      </c>
      <c r="C405" s="24" t="s">
        <v>101</v>
      </c>
      <c r="D405" s="25">
        <v>83</v>
      </c>
      <c r="E405" s="25" t="s">
        <v>339</v>
      </c>
      <c r="F405" s="24" t="s">
        <v>272</v>
      </c>
      <c r="G405" s="24" t="s">
        <v>335</v>
      </c>
      <c r="H405" s="24" t="s">
        <v>35</v>
      </c>
      <c r="I405" s="24"/>
      <c r="J405" s="24" t="s">
        <v>274</v>
      </c>
      <c r="K405" s="24" t="s">
        <v>336</v>
      </c>
      <c r="L405" s="26">
        <v>28</v>
      </c>
      <c r="M405" s="40">
        <v>2646</v>
      </c>
      <c r="N405" s="41" t="s">
        <v>863</v>
      </c>
      <c r="O405" s="29" t="s">
        <v>865</v>
      </c>
      <c r="P405" s="29" t="s">
        <v>64</v>
      </c>
      <c r="Q405" s="30">
        <v>2</v>
      </c>
      <c r="R405" s="6" t="s">
        <v>41</v>
      </c>
      <c r="S405" s="8">
        <v>1</v>
      </c>
      <c r="T405" s="23">
        <v>0</v>
      </c>
      <c r="U405" s="23">
        <v>0</v>
      </c>
      <c r="V405" s="23">
        <v>0</v>
      </c>
      <c r="W405" s="5">
        <f t="shared" si="12"/>
        <v>1</v>
      </c>
      <c r="X405" s="5">
        <f t="shared" si="13"/>
        <v>1</v>
      </c>
      <c r="Y405" s="13">
        <v>920066000</v>
      </c>
      <c r="Z405" s="20">
        <v>200</v>
      </c>
      <c r="AA405" s="20">
        <v>262</v>
      </c>
      <c r="AB405" s="20">
        <v>0</v>
      </c>
      <c r="AC405" s="51"/>
    </row>
    <row r="406" spans="1:29" s="4" customFormat="1" ht="13.5" hidden="1" customHeight="1" x14ac:dyDescent="0.25">
      <c r="A406" s="25">
        <v>8</v>
      </c>
      <c r="B406" s="24" t="s">
        <v>788</v>
      </c>
      <c r="C406" s="24" t="s">
        <v>101</v>
      </c>
      <c r="D406" s="25">
        <v>84</v>
      </c>
      <c r="E406" s="25" t="s">
        <v>341</v>
      </c>
      <c r="F406" s="24" t="s">
        <v>272</v>
      </c>
      <c r="G406" s="24" t="s">
        <v>335</v>
      </c>
      <c r="H406" s="24" t="s">
        <v>35</v>
      </c>
      <c r="I406" s="24"/>
      <c r="J406" s="24" t="s">
        <v>274</v>
      </c>
      <c r="K406" s="24" t="s">
        <v>336</v>
      </c>
      <c r="L406" s="26">
        <v>28</v>
      </c>
      <c r="M406" s="40">
        <v>2646</v>
      </c>
      <c r="N406" s="41" t="s">
        <v>863</v>
      </c>
      <c r="O406" s="29" t="s">
        <v>518</v>
      </c>
      <c r="P406" s="29" t="s">
        <v>64</v>
      </c>
      <c r="Q406" s="30">
        <v>1</v>
      </c>
      <c r="R406" s="6" t="s">
        <v>41</v>
      </c>
      <c r="S406" s="8">
        <v>0.25</v>
      </c>
      <c r="T406" s="23">
        <v>0</v>
      </c>
      <c r="U406" s="23">
        <v>0</v>
      </c>
      <c r="V406" s="23">
        <v>0</v>
      </c>
      <c r="W406" s="5">
        <f t="shared" si="12"/>
        <v>0.25</v>
      </c>
      <c r="X406" s="5">
        <f t="shared" si="13"/>
        <v>0.75</v>
      </c>
      <c r="Y406" s="13">
        <v>172512000</v>
      </c>
      <c r="Z406" s="20">
        <v>150</v>
      </c>
      <c r="AA406" s="20">
        <v>150</v>
      </c>
      <c r="AB406" s="20">
        <v>150</v>
      </c>
      <c r="AC406" s="51"/>
    </row>
    <row r="407" spans="1:29" s="4" customFormat="1" ht="13.5" hidden="1" customHeight="1" x14ac:dyDescent="0.25">
      <c r="A407" s="25">
        <v>8</v>
      </c>
      <c r="B407" s="24" t="s">
        <v>788</v>
      </c>
      <c r="C407" s="24" t="s">
        <v>101</v>
      </c>
      <c r="D407" s="25">
        <v>85</v>
      </c>
      <c r="E407" s="25" t="s">
        <v>343</v>
      </c>
      <c r="F407" s="24" t="s">
        <v>272</v>
      </c>
      <c r="G407" s="24" t="s">
        <v>335</v>
      </c>
      <c r="H407" s="24" t="s">
        <v>35</v>
      </c>
      <c r="I407" s="24"/>
      <c r="J407" s="24" t="s">
        <v>274</v>
      </c>
      <c r="K407" s="24" t="s">
        <v>336</v>
      </c>
      <c r="L407" s="26">
        <v>28</v>
      </c>
      <c r="M407" s="40">
        <v>2646</v>
      </c>
      <c r="N407" s="41" t="s">
        <v>863</v>
      </c>
      <c r="O407" s="29" t="s">
        <v>866</v>
      </c>
      <c r="P407" s="29" t="s">
        <v>64</v>
      </c>
      <c r="Q407" s="30">
        <v>6</v>
      </c>
      <c r="R407" s="6" t="s">
        <v>41</v>
      </c>
      <c r="S407" s="8">
        <v>1</v>
      </c>
      <c r="T407" s="23">
        <v>0</v>
      </c>
      <c r="U407" s="23">
        <v>0</v>
      </c>
      <c r="V407" s="23">
        <v>0</v>
      </c>
      <c r="W407" s="5">
        <f t="shared" si="12"/>
        <v>1</v>
      </c>
      <c r="X407" s="5">
        <f t="shared" si="13"/>
        <v>5</v>
      </c>
      <c r="Y407" s="13">
        <v>578492000</v>
      </c>
      <c r="Z407" s="20">
        <v>519</v>
      </c>
      <c r="AA407" s="20">
        <v>534</v>
      </c>
      <c r="AB407" s="20">
        <v>549</v>
      </c>
      <c r="AC407" s="51"/>
    </row>
    <row r="408" spans="1:29" s="4" customFormat="1" ht="13.5" hidden="1" customHeight="1" x14ac:dyDescent="0.25">
      <c r="A408" s="25">
        <v>8</v>
      </c>
      <c r="B408" s="24" t="s">
        <v>788</v>
      </c>
      <c r="C408" s="24" t="s">
        <v>101</v>
      </c>
      <c r="D408" s="25">
        <v>86</v>
      </c>
      <c r="E408" s="25" t="s">
        <v>867</v>
      </c>
      <c r="F408" s="24" t="s">
        <v>272</v>
      </c>
      <c r="G408" s="24" t="s">
        <v>335</v>
      </c>
      <c r="H408" s="24" t="s">
        <v>35</v>
      </c>
      <c r="I408" s="24"/>
      <c r="J408" s="24" t="s">
        <v>274</v>
      </c>
      <c r="K408" s="24" t="s">
        <v>336</v>
      </c>
      <c r="L408" s="26">
        <v>28</v>
      </c>
      <c r="M408" s="40">
        <v>2646</v>
      </c>
      <c r="N408" s="41" t="s">
        <v>863</v>
      </c>
      <c r="O408" s="29" t="s">
        <v>868</v>
      </c>
      <c r="P408" s="29" t="s">
        <v>64</v>
      </c>
      <c r="Q408" s="30">
        <v>1</v>
      </c>
      <c r="R408" s="6" t="s">
        <v>41</v>
      </c>
      <c r="S408" s="8">
        <v>0.25</v>
      </c>
      <c r="T408" s="23">
        <v>0</v>
      </c>
      <c r="U408" s="23">
        <v>0</v>
      </c>
      <c r="V408" s="23">
        <v>0</v>
      </c>
      <c r="W408" s="5">
        <f t="shared" si="12"/>
        <v>0.25</v>
      </c>
      <c r="X408" s="5">
        <f t="shared" si="13"/>
        <v>0.75</v>
      </c>
      <c r="Y408" s="13">
        <v>230017000</v>
      </c>
      <c r="Z408" s="20">
        <v>200</v>
      </c>
      <c r="AA408" s="20">
        <v>200</v>
      </c>
      <c r="AB408" s="20">
        <v>200</v>
      </c>
      <c r="AC408" s="51"/>
    </row>
    <row r="409" spans="1:29" s="4" customFormat="1" ht="13.5" hidden="1" customHeight="1" x14ac:dyDescent="0.25">
      <c r="A409" s="25">
        <v>8</v>
      </c>
      <c r="B409" s="24" t="s">
        <v>788</v>
      </c>
      <c r="C409" s="24" t="s">
        <v>149</v>
      </c>
      <c r="D409" s="25">
        <v>92</v>
      </c>
      <c r="E409" s="25" t="s">
        <v>355</v>
      </c>
      <c r="F409" s="24" t="s">
        <v>151</v>
      </c>
      <c r="G409" s="24" t="s">
        <v>356</v>
      </c>
      <c r="H409" s="24" t="s">
        <v>59</v>
      </c>
      <c r="I409" s="24" t="s">
        <v>357</v>
      </c>
      <c r="J409" s="24" t="s">
        <v>153</v>
      </c>
      <c r="K409" s="24" t="s">
        <v>358</v>
      </c>
      <c r="L409" s="26">
        <v>30</v>
      </c>
      <c r="M409" s="40">
        <v>2711</v>
      </c>
      <c r="N409" s="41" t="s">
        <v>869</v>
      </c>
      <c r="O409" s="29" t="s">
        <v>659</v>
      </c>
      <c r="P409" s="29" t="s">
        <v>67</v>
      </c>
      <c r="Q409" s="30">
        <v>1</v>
      </c>
      <c r="R409" s="6" t="s">
        <v>41</v>
      </c>
      <c r="S409" s="8">
        <v>0.25</v>
      </c>
      <c r="T409" s="23">
        <v>0</v>
      </c>
      <c r="U409" s="23">
        <v>0</v>
      </c>
      <c r="V409" s="23">
        <v>0</v>
      </c>
      <c r="W409" s="5">
        <f t="shared" si="12"/>
        <v>0.25</v>
      </c>
      <c r="X409" s="5">
        <f t="shared" si="13"/>
        <v>0.75</v>
      </c>
      <c r="Y409" s="13">
        <v>375041000</v>
      </c>
      <c r="Z409" s="20">
        <v>336</v>
      </c>
      <c r="AA409" s="20">
        <v>346</v>
      </c>
      <c r="AB409" s="20">
        <v>356</v>
      </c>
      <c r="AC409" s="51"/>
    </row>
    <row r="410" spans="1:29" s="4" customFormat="1" ht="13.5" hidden="1" customHeight="1" x14ac:dyDescent="0.25">
      <c r="A410" s="25">
        <v>8</v>
      </c>
      <c r="B410" s="24" t="s">
        <v>788</v>
      </c>
      <c r="C410" s="24" t="s">
        <v>149</v>
      </c>
      <c r="D410" s="25">
        <v>93</v>
      </c>
      <c r="E410" s="25" t="s">
        <v>361</v>
      </c>
      <c r="F410" s="24" t="s">
        <v>151</v>
      </c>
      <c r="G410" s="24" t="s">
        <v>362</v>
      </c>
      <c r="H410" s="24" t="s">
        <v>59</v>
      </c>
      <c r="I410" s="24" t="s">
        <v>357</v>
      </c>
      <c r="J410" s="24" t="s">
        <v>153</v>
      </c>
      <c r="K410" s="24" t="s">
        <v>358</v>
      </c>
      <c r="L410" s="26">
        <v>30</v>
      </c>
      <c r="M410" s="40">
        <v>2711</v>
      </c>
      <c r="N410" s="41" t="s">
        <v>869</v>
      </c>
      <c r="O410" s="29" t="s">
        <v>363</v>
      </c>
      <c r="P410" s="29" t="s">
        <v>364</v>
      </c>
      <c r="Q410" s="30">
        <v>4</v>
      </c>
      <c r="R410" s="6" t="s">
        <v>41</v>
      </c>
      <c r="S410" s="8">
        <v>1</v>
      </c>
      <c r="T410" s="23">
        <v>0</v>
      </c>
      <c r="U410" s="23">
        <v>0</v>
      </c>
      <c r="V410" s="23">
        <v>0</v>
      </c>
      <c r="W410" s="5">
        <f t="shared" si="12"/>
        <v>1</v>
      </c>
      <c r="X410" s="5">
        <f t="shared" si="13"/>
        <v>3</v>
      </c>
      <c r="Y410" s="13">
        <v>18377017000</v>
      </c>
      <c r="Z410" s="20">
        <v>16469</v>
      </c>
      <c r="AA410" s="20">
        <v>16949</v>
      </c>
      <c r="AB410" s="20">
        <v>17443</v>
      </c>
      <c r="AC410" s="51"/>
    </row>
    <row r="411" spans="1:29" s="4" customFormat="1" ht="13.5" hidden="1" customHeight="1" x14ac:dyDescent="0.25">
      <c r="A411" s="25">
        <v>8</v>
      </c>
      <c r="B411" s="24" t="s">
        <v>788</v>
      </c>
      <c r="C411" s="24" t="s">
        <v>149</v>
      </c>
      <c r="D411" s="25">
        <v>94</v>
      </c>
      <c r="E411" s="25" t="s">
        <v>365</v>
      </c>
      <c r="F411" s="24" t="s">
        <v>151</v>
      </c>
      <c r="G411" s="24" t="s">
        <v>366</v>
      </c>
      <c r="H411" s="24" t="s">
        <v>59</v>
      </c>
      <c r="I411" s="24" t="s">
        <v>357</v>
      </c>
      <c r="J411" s="24" t="s">
        <v>153</v>
      </c>
      <c r="K411" s="24" t="s">
        <v>358</v>
      </c>
      <c r="L411" s="26">
        <v>30</v>
      </c>
      <c r="M411" s="40">
        <v>2711</v>
      </c>
      <c r="N411" s="41" t="s">
        <v>869</v>
      </c>
      <c r="O411" s="29" t="s">
        <v>367</v>
      </c>
      <c r="P411" s="29" t="s">
        <v>368</v>
      </c>
      <c r="Q411" s="30">
        <v>4</v>
      </c>
      <c r="R411" s="6" t="s">
        <v>41</v>
      </c>
      <c r="S411" s="8">
        <v>1</v>
      </c>
      <c r="T411" s="23">
        <v>0</v>
      </c>
      <c r="U411" s="23">
        <v>0</v>
      </c>
      <c r="V411" s="23">
        <v>0</v>
      </c>
      <c r="W411" s="5">
        <f t="shared" si="12"/>
        <v>1</v>
      </c>
      <c r="X411" s="5">
        <f t="shared" si="13"/>
        <v>3</v>
      </c>
      <c r="Y411" s="13">
        <v>9376029000</v>
      </c>
      <c r="Z411" s="20">
        <v>8403</v>
      </c>
      <c r="AA411" s="20">
        <v>8647</v>
      </c>
      <c r="AB411" s="20">
        <v>8899</v>
      </c>
      <c r="AC411" s="51"/>
    </row>
    <row r="412" spans="1:29" s="4" customFormat="1" ht="13.5" hidden="1" customHeight="1" x14ac:dyDescent="0.25">
      <c r="A412" s="25">
        <v>8</v>
      </c>
      <c r="B412" s="24" t="s">
        <v>788</v>
      </c>
      <c r="C412" s="24" t="s">
        <v>175</v>
      </c>
      <c r="D412" s="25">
        <v>95</v>
      </c>
      <c r="E412" s="25" t="s">
        <v>369</v>
      </c>
      <c r="F412" s="24" t="s">
        <v>370</v>
      </c>
      <c r="G412" s="24" t="s">
        <v>371</v>
      </c>
      <c r="H412" s="24" t="s">
        <v>35</v>
      </c>
      <c r="I412" s="24"/>
      <c r="J412" s="24" t="s">
        <v>153</v>
      </c>
      <c r="K412" s="24" t="s">
        <v>372</v>
      </c>
      <c r="L412" s="26">
        <v>31</v>
      </c>
      <c r="M412" s="40">
        <v>2767</v>
      </c>
      <c r="N412" s="41" t="s">
        <v>870</v>
      </c>
      <c r="O412" s="29" t="s">
        <v>871</v>
      </c>
      <c r="P412" s="29" t="s">
        <v>375</v>
      </c>
      <c r="Q412" s="30">
        <v>4</v>
      </c>
      <c r="R412" s="6" t="s">
        <v>41</v>
      </c>
      <c r="S412" s="8">
        <v>1</v>
      </c>
      <c r="T412" s="23">
        <v>0</v>
      </c>
      <c r="U412" s="23">
        <v>0</v>
      </c>
      <c r="V412" s="23">
        <v>0</v>
      </c>
      <c r="W412" s="5">
        <f t="shared" si="12"/>
        <v>1</v>
      </c>
      <c r="X412" s="5">
        <f t="shared" si="13"/>
        <v>3</v>
      </c>
      <c r="Y412" s="13">
        <v>819090000</v>
      </c>
      <c r="Z412" s="20">
        <v>734</v>
      </c>
      <c r="AA412" s="20">
        <v>755</v>
      </c>
      <c r="AB412" s="20">
        <v>777</v>
      </c>
      <c r="AC412" s="51"/>
    </row>
    <row r="413" spans="1:29" s="4" customFormat="1" ht="13.5" hidden="1" customHeight="1" x14ac:dyDescent="0.25">
      <c r="A413" s="25">
        <v>8</v>
      </c>
      <c r="B413" s="24" t="s">
        <v>788</v>
      </c>
      <c r="C413" s="24" t="s">
        <v>175</v>
      </c>
      <c r="D413" s="25">
        <v>96</v>
      </c>
      <c r="E413" s="25" t="s">
        <v>376</v>
      </c>
      <c r="F413" s="24" t="s">
        <v>370</v>
      </c>
      <c r="G413" s="24" t="s">
        <v>371</v>
      </c>
      <c r="H413" s="24" t="s">
        <v>35</v>
      </c>
      <c r="I413" s="24"/>
      <c r="J413" s="24" t="s">
        <v>153</v>
      </c>
      <c r="K413" s="24" t="s">
        <v>372</v>
      </c>
      <c r="L413" s="26">
        <v>31</v>
      </c>
      <c r="M413" s="40">
        <v>2767</v>
      </c>
      <c r="N413" s="41" t="s">
        <v>870</v>
      </c>
      <c r="O413" s="29" t="s">
        <v>872</v>
      </c>
      <c r="P413" s="29" t="s">
        <v>40</v>
      </c>
      <c r="Q413" s="30">
        <v>4</v>
      </c>
      <c r="R413" s="6" t="s">
        <v>41</v>
      </c>
      <c r="S413" s="8">
        <v>1</v>
      </c>
      <c r="T413" s="23">
        <v>0</v>
      </c>
      <c r="U413" s="23">
        <v>0</v>
      </c>
      <c r="V413" s="23">
        <v>0</v>
      </c>
      <c r="W413" s="5">
        <f t="shared" si="12"/>
        <v>1</v>
      </c>
      <c r="X413" s="5">
        <f t="shared" si="13"/>
        <v>3</v>
      </c>
      <c r="Y413" s="13">
        <v>1228635000</v>
      </c>
      <c r="Z413" s="20">
        <v>1101</v>
      </c>
      <c r="AA413" s="20">
        <v>1133</v>
      </c>
      <c r="AB413" s="20">
        <v>1166</v>
      </c>
      <c r="AC413" s="51"/>
    </row>
    <row r="414" spans="1:29" s="4" customFormat="1" ht="13.5" hidden="1" customHeight="1" x14ac:dyDescent="0.25">
      <c r="A414" s="25">
        <v>8</v>
      </c>
      <c r="B414" s="24" t="s">
        <v>788</v>
      </c>
      <c r="C414" s="24" t="s">
        <v>149</v>
      </c>
      <c r="D414" s="25">
        <v>97</v>
      </c>
      <c r="E414" s="25" t="s">
        <v>378</v>
      </c>
      <c r="F414" s="24" t="s">
        <v>379</v>
      </c>
      <c r="G414" s="24" t="s">
        <v>380</v>
      </c>
      <c r="H414" s="24" t="s">
        <v>35</v>
      </c>
      <c r="I414" s="24"/>
      <c r="J414" s="24" t="s">
        <v>153</v>
      </c>
      <c r="K414" s="24" t="s">
        <v>154</v>
      </c>
      <c r="L414" s="26">
        <v>32</v>
      </c>
      <c r="M414" s="40">
        <v>2733</v>
      </c>
      <c r="N414" s="41" t="s">
        <v>873</v>
      </c>
      <c r="O414" s="29" t="s">
        <v>874</v>
      </c>
      <c r="P414" s="29" t="s">
        <v>383</v>
      </c>
      <c r="Q414" s="30">
        <v>240</v>
      </c>
      <c r="R414" s="6" t="s">
        <v>41</v>
      </c>
      <c r="S414" s="8">
        <v>60</v>
      </c>
      <c r="T414" s="23">
        <v>0</v>
      </c>
      <c r="U414" s="23">
        <v>0</v>
      </c>
      <c r="V414" s="23">
        <v>0</v>
      </c>
      <c r="W414" s="5">
        <f t="shared" si="12"/>
        <v>60</v>
      </c>
      <c r="X414" s="5">
        <f t="shared" si="13"/>
        <v>180</v>
      </c>
      <c r="Y414" s="13">
        <v>2347758000</v>
      </c>
      <c r="Z414" s="20">
        <v>2104</v>
      </c>
      <c r="AA414" s="20">
        <v>2165</v>
      </c>
      <c r="AB414" s="20">
        <v>2228</v>
      </c>
      <c r="AC414" s="51"/>
    </row>
    <row r="415" spans="1:29" s="4" customFormat="1" ht="13.5" hidden="1" customHeight="1" x14ac:dyDescent="0.25">
      <c r="A415" s="25">
        <v>8</v>
      </c>
      <c r="B415" s="24" t="s">
        <v>788</v>
      </c>
      <c r="C415" s="24" t="s">
        <v>149</v>
      </c>
      <c r="D415" s="25">
        <v>98</v>
      </c>
      <c r="E415" s="25" t="s">
        <v>384</v>
      </c>
      <c r="F415" s="24" t="s">
        <v>379</v>
      </c>
      <c r="G415" s="24" t="s">
        <v>385</v>
      </c>
      <c r="H415" s="24" t="s">
        <v>35</v>
      </c>
      <c r="I415" s="24"/>
      <c r="J415" s="24" t="s">
        <v>153</v>
      </c>
      <c r="K415" s="24" t="s">
        <v>154</v>
      </c>
      <c r="L415" s="26">
        <v>32</v>
      </c>
      <c r="M415" s="40">
        <v>2733</v>
      </c>
      <c r="N415" s="41" t="s">
        <v>873</v>
      </c>
      <c r="O415" s="29" t="s">
        <v>875</v>
      </c>
      <c r="P415" s="29" t="s">
        <v>200</v>
      </c>
      <c r="Q415" s="30">
        <v>3200</v>
      </c>
      <c r="R415" s="6" t="s">
        <v>41</v>
      </c>
      <c r="S415" s="8">
        <v>800</v>
      </c>
      <c r="T415" s="23">
        <v>0</v>
      </c>
      <c r="U415" s="23">
        <v>0</v>
      </c>
      <c r="V415" s="23">
        <v>0</v>
      </c>
      <c r="W415" s="5">
        <f t="shared" si="12"/>
        <v>800</v>
      </c>
      <c r="X415" s="5">
        <f t="shared" si="13"/>
        <v>2400</v>
      </c>
      <c r="Y415" s="13">
        <v>2347758000</v>
      </c>
      <c r="Z415" s="20">
        <v>2104</v>
      </c>
      <c r="AA415" s="20">
        <v>2165</v>
      </c>
      <c r="AB415" s="20">
        <v>2228</v>
      </c>
      <c r="AC415" s="51"/>
    </row>
    <row r="416" spans="1:29" s="4" customFormat="1" ht="13.5" hidden="1" customHeight="1" x14ac:dyDescent="0.25">
      <c r="A416" s="25">
        <v>8</v>
      </c>
      <c r="B416" s="24" t="s">
        <v>788</v>
      </c>
      <c r="C416" s="24" t="s">
        <v>149</v>
      </c>
      <c r="D416" s="25">
        <v>99</v>
      </c>
      <c r="E416" s="25" t="s">
        <v>387</v>
      </c>
      <c r="F416" s="24" t="s">
        <v>379</v>
      </c>
      <c r="G416" s="24" t="s">
        <v>388</v>
      </c>
      <c r="H416" s="24" t="s">
        <v>59</v>
      </c>
      <c r="I416" s="24"/>
      <c r="J416" s="24" t="s">
        <v>153</v>
      </c>
      <c r="K416" s="24" t="s">
        <v>154</v>
      </c>
      <c r="L416" s="26">
        <v>32</v>
      </c>
      <c r="M416" s="40">
        <v>2733</v>
      </c>
      <c r="N416" s="41" t="s">
        <v>873</v>
      </c>
      <c r="O416" s="29" t="s">
        <v>876</v>
      </c>
      <c r="P416" s="29" t="s">
        <v>390</v>
      </c>
      <c r="Q416" s="30">
        <v>150</v>
      </c>
      <c r="R416" s="6" t="s">
        <v>41</v>
      </c>
      <c r="S416" s="8">
        <v>37</v>
      </c>
      <c r="T416" s="23">
        <v>0</v>
      </c>
      <c r="U416" s="23">
        <v>0</v>
      </c>
      <c r="V416" s="23">
        <v>0</v>
      </c>
      <c r="W416" s="5">
        <f t="shared" si="12"/>
        <v>37</v>
      </c>
      <c r="X416" s="5">
        <f t="shared" si="13"/>
        <v>113</v>
      </c>
      <c r="Y416" s="13">
        <v>1500165000</v>
      </c>
      <c r="Z416" s="20">
        <v>1344</v>
      </c>
      <c r="AA416" s="20">
        <v>1384</v>
      </c>
      <c r="AB416" s="20">
        <v>1424</v>
      </c>
      <c r="AC416" s="51"/>
    </row>
    <row r="417" spans="1:29" s="4" customFormat="1" ht="13.5" hidden="1" customHeight="1" x14ac:dyDescent="0.25">
      <c r="A417" s="25">
        <v>8</v>
      </c>
      <c r="B417" s="24" t="s">
        <v>788</v>
      </c>
      <c r="C417" s="24" t="s">
        <v>186</v>
      </c>
      <c r="D417" s="25">
        <v>62</v>
      </c>
      <c r="E417" s="25" t="s">
        <v>401</v>
      </c>
      <c r="F417" s="24" t="s">
        <v>272</v>
      </c>
      <c r="G417" s="24" t="s">
        <v>402</v>
      </c>
      <c r="H417" s="24" t="s">
        <v>35</v>
      </c>
      <c r="I417" s="24"/>
      <c r="J417" s="24" t="s">
        <v>274</v>
      </c>
      <c r="K417" s="24" t="s">
        <v>275</v>
      </c>
      <c r="L417" s="26">
        <v>33</v>
      </c>
      <c r="M417" s="40">
        <v>2793</v>
      </c>
      <c r="N417" s="41" t="s">
        <v>877</v>
      </c>
      <c r="O417" s="29" t="s">
        <v>673</v>
      </c>
      <c r="P417" s="29" t="s">
        <v>67</v>
      </c>
      <c r="Q417" s="30">
        <v>4</v>
      </c>
      <c r="R417" s="6" t="s">
        <v>41</v>
      </c>
      <c r="S417" s="8">
        <v>1</v>
      </c>
      <c r="T417" s="23">
        <v>0</v>
      </c>
      <c r="U417" s="23">
        <v>0</v>
      </c>
      <c r="V417" s="23">
        <v>0</v>
      </c>
      <c r="W417" s="5">
        <f t="shared" si="12"/>
        <v>1</v>
      </c>
      <c r="X417" s="5">
        <f t="shared" si="13"/>
        <v>3</v>
      </c>
      <c r="Y417" s="13">
        <v>956355000</v>
      </c>
      <c r="Z417" s="20">
        <v>857</v>
      </c>
      <c r="AA417" s="20">
        <v>882</v>
      </c>
      <c r="AB417" s="20">
        <v>908</v>
      </c>
      <c r="AC417" s="51"/>
    </row>
    <row r="418" spans="1:29" s="4" customFormat="1" ht="13.5" hidden="1" customHeight="1" x14ac:dyDescent="0.25">
      <c r="A418" s="25">
        <v>8</v>
      </c>
      <c r="B418" s="24" t="s">
        <v>788</v>
      </c>
      <c r="C418" s="24" t="s">
        <v>149</v>
      </c>
      <c r="D418" s="25">
        <v>103</v>
      </c>
      <c r="E418" s="25" t="s">
        <v>405</v>
      </c>
      <c r="F418" s="24" t="s">
        <v>406</v>
      </c>
      <c r="G418" s="24" t="s">
        <v>407</v>
      </c>
      <c r="H418" s="24" t="s">
        <v>59</v>
      </c>
      <c r="I418" s="24"/>
      <c r="J418" s="24" t="s">
        <v>153</v>
      </c>
      <c r="K418" s="24" t="s">
        <v>154</v>
      </c>
      <c r="L418" s="26">
        <v>34</v>
      </c>
      <c r="M418" s="40">
        <v>2740</v>
      </c>
      <c r="N418" s="41" t="s">
        <v>878</v>
      </c>
      <c r="O418" s="29" t="s">
        <v>675</v>
      </c>
      <c r="P418" s="29" t="s">
        <v>410</v>
      </c>
      <c r="Q418" s="30">
        <v>1</v>
      </c>
      <c r="R418" s="6" t="s">
        <v>41</v>
      </c>
      <c r="S418" s="8">
        <v>0.25</v>
      </c>
      <c r="T418" s="23">
        <v>0</v>
      </c>
      <c r="U418" s="23">
        <v>0</v>
      </c>
      <c r="V418" s="23">
        <v>0</v>
      </c>
      <c r="W418" s="5">
        <f t="shared" si="12"/>
        <v>0.25</v>
      </c>
      <c r="X418" s="5">
        <f t="shared" si="13"/>
        <v>0.75</v>
      </c>
      <c r="Y418" s="13">
        <v>230017000</v>
      </c>
      <c r="Z418" s="20">
        <v>206</v>
      </c>
      <c r="AA418" s="20">
        <v>212</v>
      </c>
      <c r="AB418" s="20">
        <v>218</v>
      </c>
      <c r="AC418" s="51"/>
    </row>
    <row r="419" spans="1:29" s="4" customFormat="1" ht="13.5" hidden="1" customHeight="1" x14ac:dyDescent="0.25">
      <c r="A419" s="25">
        <v>8</v>
      </c>
      <c r="B419" s="24" t="s">
        <v>788</v>
      </c>
      <c r="C419" s="24" t="s">
        <v>149</v>
      </c>
      <c r="D419" s="25">
        <v>104</v>
      </c>
      <c r="E419" s="25" t="s">
        <v>411</v>
      </c>
      <c r="F419" s="24" t="s">
        <v>406</v>
      </c>
      <c r="G419" s="24" t="s">
        <v>407</v>
      </c>
      <c r="H419" s="24" t="s">
        <v>59</v>
      </c>
      <c r="I419" s="24"/>
      <c r="J419" s="24" t="s">
        <v>153</v>
      </c>
      <c r="K419" s="24" t="s">
        <v>154</v>
      </c>
      <c r="L419" s="26">
        <v>34</v>
      </c>
      <c r="M419" s="40">
        <v>2740</v>
      </c>
      <c r="N419" s="41" t="s">
        <v>878</v>
      </c>
      <c r="O419" s="29" t="s">
        <v>676</v>
      </c>
      <c r="P419" s="29" t="s">
        <v>413</v>
      </c>
      <c r="Q419" s="30">
        <v>1</v>
      </c>
      <c r="R419" s="6" t="s">
        <v>41</v>
      </c>
      <c r="S419" s="8">
        <v>0.25</v>
      </c>
      <c r="T419" s="23">
        <v>0</v>
      </c>
      <c r="U419" s="23">
        <v>0</v>
      </c>
      <c r="V419" s="23">
        <v>0</v>
      </c>
      <c r="W419" s="5">
        <f t="shared" si="12"/>
        <v>0.25</v>
      </c>
      <c r="X419" s="5">
        <f t="shared" si="13"/>
        <v>0.75</v>
      </c>
      <c r="Y419" s="13">
        <v>527080000</v>
      </c>
      <c r="Z419" s="20">
        <v>472</v>
      </c>
      <c r="AA419" s="20">
        <v>490</v>
      </c>
      <c r="AB419" s="20">
        <v>502</v>
      </c>
      <c r="AC419" s="51"/>
    </row>
    <row r="420" spans="1:29" s="4" customFormat="1" ht="13.5" hidden="1" customHeight="1" x14ac:dyDescent="0.25">
      <c r="A420" s="25">
        <v>8</v>
      </c>
      <c r="B420" s="24" t="s">
        <v>788</v>
      </c>
      <c r="C420" s="24" t="s">
        <v>149</v>
      </c>
      <c r="D420" s="25">
        <v>105</v>
      </c>
      <c r="E420" s="25" t="s">
        <v>414</v>
      </c>
      <c r="F420" s="24" t="s">
        <v>406</v>
      </c>
      <c r="G420" s="24" t="s">
        <v>407</v>
      </c>
      <c r="H420" s="24" t="s">
        <v>59</v>
      </c>
      <c r="I420" s="24"/>
      <c r="J420" s="24" t="s">
        <v>153</v>
      </c>
      <c r="K420" s="24" t="s">
        <v>154</v>
      </c>
      <c r="L420" s="26">
        <v>34</v>
      </c>
      <c r="M420" s="40">
        <v>2740</v>
      </c>
      <c r="N420" s="41" t="s">
        <v>878</v>
      </c>
      <c r="O420" s="29" t="s">
        <v>879</v>
      </c>
      <c r="P420" s="29" t="s">
        <v>416</v>
      </c>
      <c r="Q420" s="30">
        <v>1</v>
      </c>
      <c r="R420" s="6" t="s">
        <v>41</v>
      </c>
      <c r="S420" s="8">
        <v>0.25</v>
      </c>
      <c r="T420" s="23">
        <v>0</v>
      </c>
      <c r="U420" s="23">
        <v>0</v>
      </c>
      <c r="V420" s="23">
        <v>0</v>
      </c>
      <c r="W420" s="5">
        <f t="shared" si="12"/>
        <v>0.25</v>
      </c>
      <c r="X420" s="5">
        <f t="shared" si="13"/>
        <v>0.75</v>
      </c>
      <c r="Y420" s="13">
        <v>184013000</v>
      </c>
      <c r="Z420" s="20">
        <v>165</v>
      </c>
      <c r="AA420" s="20">
        <v>168</v>
      </c>
      <c r="AB420" s="20">
        <v>174</v>
      </c>
      <c r="AC420" s="51"/>
    </row>
    <row r="421" spans="1:29" s="4" customFormat="1" ht="13.5" hidden="1" customHeight="1" x14ac:dyDescent="0.25">
      <c r="A421" s="25">
        <v>8</v>
      </c>
      <c r="B421" s="24" t="s">
        <v>788</v>
      </c>
      <c r="C421" s="24" t="s">
        <v>149</v>
      </c>
      <c r="D421" s="25">
        <v>106</v>
      </c>
      <c r="E421" s="25" t="s">
        <v>880</v>
      </c>
      <c r="F421" s="24" t="s">
        <v>406</v>
      </c>
      <c r="G421" s="24" t="s">
        <v>407</v>
      </c>
      <c r="H421" s="24" t="s">
        <v>59</v>
      </c>
      <c r="I421" s="24"/>
      <c r="J421" s="24" t="s">
        <v>153</v>
      </c>
      <c r="K421" s="24" t="s">
        <v>154</v>
      </c>
      <c r="L421" s="26">
        <v>34</v>
      </c>
      <c r="M421" s="40">
        <v>2740</v>
      </c>
      <c r="N421" s="41" t="s">
        <v>878</v>
      </c>
      <c r="O421" s="29" t="s">
        <v>881</v>
      </c>
      <c r="P421" s="29" t="s">
        <v>882</v>
      </c>
      <c r="Q421" s="30">
        <v>1</v>
      </c>
      <c r="R421" s="6" t="s">
        <v>41</v>
      </c>
      <c r="S421" s="8">
        <v>0.25</v>
      </c>
      <c r="T421" s="23">
        <v>0</v>
      </c>
      <c r="U421" s="23">
        <v>0</v>
      </c>
      <c r="V421" s="23">
        <v>0</v>
      </c>
      <c r="W421" s="5">
        <f t="shared" si="12"/>
        <v>0.25</v>
      </c>
      <c r="X421" s="5">
        <f t="shared" si="13"/>
        <v>0.75</v>
      </c>
      <c r="Y421" s="13">
        <v>184013000</v>
      </c>
      <c r="Z421" s="20">
        <v>165</v>
      </c>
      <c r="AA421" s="20">
        <v>168</v>
      </c>
      <c r="AB421" s="20">
        <v>174</v>
      </c>
      <c r="AC421" s="51"/>
    </row>
    <row r="422" spans="1:29" s="4" customFormat="1" ht="13.5" hidden="1" customHeight="1" x14ac:dyDescent="0.25">
      <c r="A422" s="25">
        <v>20</v>
      </c>
      <c r="B422" s="24" t="s">
        <v>883</v>
      </c>
      <c r="C422" s="24" t="s">
        <v>31</v>
      </c>
      <c r="D422" s="25">
        <v>2</v>
      </c>
      <c r="E422" s="25" t="s">
        <v>42</v>
      </c>
      <c r="F422" s="24" t="s">
        <v>33</v>
      </c>
      <c r="G422" s="24" t="s">
        <v>34</v>
      </c>
      <c r="H422" s="24" t="s">
        <v>35</v>
      </c>
      <c r="I422" s="24"/>
      <c r="J422" s="24" t="s">
        <v>36</v>
      </c>
      <c r="K422" s="24" t="s">
        <v>37</v>
      </c>
      <c r="L422" s="26">
        <v>1</v>
      </c>
      <c r="M422" s="40">
        <v>2230</v>
      </c>
      <c r="N422" s="41" t="s">
        <v>884</v>
      </c>
      <c r="O422" s="29" t="s">
        <v>885</v>
      </c>
      <c r="P422" s="29" t="s">
        <v>44</v>
      </c>
      <c r="Q422" s="30">
        <v>16</v>
      </c>
      <c r="R422" s="6" t="s">
        <v>41</v>
      </c>
      <c r="S422" s="8">
        <v>4</v>
      </c>
      <c r="T422" s="23">
        <v>0</v>
      </c>
      <c r="U422" s="23">
        <v>0</v>
      </c>
      <c r="V422" s="23">
        <v>0</v>
      </c>
      <c r="W422" s="5">
        <f t="shared" si="12"/>
        <v>4</v>
      </c>
      <c r="X422" s="5">
        <f t="shared" si="13"/>
        <v>12</v>
      </c>
      <c r="Y422" s="13">
        <v>170000000</v>
      </c>
      <c r="Z422" s="20">
        <v>167.18</v>
      </c>
      <c r="AA422" s="20">
        <v>172.04</v>
      </c>
      <c r="AB422" s="20">
        <v>177.05</v>
      </c>
      <c r="AC422" s="51"/>
    </row>
    <row r="423" spans="1:29" s="4" customFormat="1" ht="13.5" hidden="1" customHeight="1" x14ac:dyDescent="0.25">
      <c r="A423" s="25">
        <v>20</v>
      </c>
      <c r="B423" s="24" t="s">
        <v>883</v>
      </c>
      <c r="C423" s="24" t="s">
        <v>31</v>
      </c>
      <c r="D423" s="25">
        <v>3</v>
      </c>
      <c r="E423" s="25" t="s">
        <v>45</v>
      </c>
      <c r="F423" s="24" t="s">
        <v>33</v>
      </c>
      <c r="G423" s="24" t="s">
        <v>34</v>
      </c>
      <c r="H423" s="24" t="s">
        <v>35</v>
      </c>
      <c r="I423" s="24"/>
      <c r="J423" s="24" t="s">
        <v>36</v>
      </c>
      <c r="K423" s="24" t="s">
        <v>37</v>
      </c>
      <c r="L423" s="26">
        <v>1</v>
      </c>
      <c r="M423" s="40">
        <v>2230</v>
      </c>
      <c r="N423" s="41" t="s">
        <v>884</v>
      </c>
      <c r="O423" s="29" t="s">
        <v>886</v>
      </c>
      <c r="P423" s="29" t="s">
        <v>47</v>
      </c>
      <c r="Q423" s="30">
        <v>16</v>
      </c>
      <c r="R423" s="6" t="s">
        <v>41</v>
      </c>
      <c r="S423" s="8">
        <v>4</v>
      </c>
      <c r="T423" s="23">
        <v>0</v>
      </c>
      <c r="U423" s="23">
        <v>0</v>
      </c>
      <c r="V423" s="23">
        <v>0</v>
      </c>
      <c r="W423" s="5">
        <f t="shared" si="12"/>
        <v>4</v>
      </c>
      <c r="X423" s="5">
        <f t="shared" si="13"/>
        <v>12</v>
      </c>
      <c r="Y423" s="13">
        <v>170000000</v>
      </c>
      <c r="Z423" s="20">
        <v>167.18</v>
      </c>
      <c r="AA423" s="20">
        <v>172.04</v>
      </c>
      <c r="AB423" s="20">
        <v>177.05</v>
      </c>
      <c r="AC423" s="51"/>
    </row>
    <row r="424" spans="1:29" s="4" customFormat="1" ht="13.5" hidden="1" customHeight="1" x14ac:dyDescent="0.25">
      <c r="A424" s="25">
        <v>20</v>
      </c>
      <c r="B424" s="24" t="s">
        <v>883</v>
      </c>
      <c r="C424" s="24" t="s">
        <v>48</v>
      </c>
      <c r="D424" s="25">
        <v>4</v>
      </c>
      <c r="E424" s="25" t="s">
        <v>49</v>
      </c>
      <c r="F424" s="24" t="s">
        <v>50</v>
      </c>
      <c r="G424" s="24" t="s">
        <v>51</v>
      </c>
      <c r="H424" s="24" t="s">
        <v>35</v>
      </c>
      <c r="I424" s="24"/>
      <c r="J424" s="24" t="s">
        <v>36</v>
      </c>
      <c r="K424" s="24" t="s">
        <v>52</v>
      </c>
      <c r="L424" s="26">
        <v>2</v>
      </c>
      <c r="M424" s="40">
        <v>2526</v>
      </c>
      <c r="N424" s="41" t="s">
        <v>887</v>
      </c>
      <c r="O424" s="29" t="s">
        <v>888</v>
      </c>
      <c r="P424" s="29" t="s">
        <v>55</v>
      </c>
      <c r="Q424" s="30">
        <v>1200</v>
      </c>
      <c r="R424" s="6" t="s">
        <v>41</v>
      </c>
      <c r="S424" s="8">
        <v>300</v>
      </c>
      <c r="T424" s="23">
        <v>0</v>
      </c>
      <c r="U424" s="23">
        <v>0</v>
      </c>
      <c r="V424" s="23">
        <v>0</v>
      </c>
      <c r="W424" s="5">
        <f t="shared" si="12"/>
        <v>300</v>
      </c>
      <c r="X424" s="5">
        <f t="shared" si="13"/>
        <v>900</v>
      </c>
      <c r="Y424" s="13">
        <v>410000000</v>
      </c>
      <c r="Z424" s="20">
        <v>420.88</v>
      </c>
      <c r="AA424" s="20">
        <v>433.13</v>
      </c>
      <c r="AB424" s="20">
        <v>445.74</v>
      </c>
      <c r="AC424" s="51"/>
    </row>
    <row r="425" spans="1:29" s="4" customFormat="1" ht="13.5" hidden="1" customHeight="1" x14ac:dyDescent="0.25">
      <c r="A425" s="25">
        <v>20</v>
      </c>
      <c r="B425" s="24" t="s">
        <v>883</v>
      </c>
      <c r="C425" s="24" t="s">
        <v>31</v>
      </c>
      <c r="D425" s="25">
        <v>7</v>
      </c>
      <c r="E425" s="25" t="s">
        <v>68</v>
      </c>
      <c r="F425" s="24" t="s">
        <v>33</v>
      </c>
      <c r="G425" s="24" t="s">
        <v>69</v>
      </c>
      <c r="H425" s="24" t="s">
        <v>35</v>
      </c>
      <c r="I425" s="24"/>
      <c r="J425" s="24" t="s">
        <v>36</v>
      </c>
      <c r="K425" s="24" t="s">
        <v>70</v>
      </c>
      <c r="L425" s="26">
        <v>4</v>
      </c>
      <c r="M425" s="40">
        <v>2290</v>
      </c>
      <c r="N425" s="41" t="s">
        <v>889</v>
      </c>
      <c r="O425" s="29" t="s">
        <v>890</v>
      </c>
      <c r="P425" s="29" t="s">
        <v>73</v>
      </c>
      <c r="Q425" s="30">
        <v>8</v>
      </c>
      <c r="R425" s="6" t="s">
        <v>41</v>
      </c>
      <c r="S425" s="8">
        <v>2</v>
      </c>
      <c r="T425" s="23">
        <v>0</v>
      </c>
      <c r="U425" s="23">
        <v>0</v>
      </c>
      <c r="V425" s="23">
        <v>0</v>
      </c>
      <c r="W425" s="5">
        <f t="shared" si="12"/>
        <v>2</v>
      </c>
      <c r="X425" s="5">
        <f t="shared" si="13"/>
        <v>6</v>
      </c>
      <c r="Y425" s="13">
        <v>80000000</v>
      </c>
      <c r="Z425" s="20">
        <v>59.95</v>
      </c>
      <c r="AA425" s="20">
        <v>61.69</v>
      </c>
      <c r="AB425" s="20">
        <v>63.49</v>
      </c>
      <c r="AC425" s="51"/>
    </row>
    <row r="426" spans="1:29" s="4" customFormat="1" ht="13.5" hidden="1" customHeight="1" x14ac:dyDescent="0.25">
      <c r="A426" s="25">
        <v>20</v>
      </c>
      <c r="B426" s="24" t="s">
        <v>883</v>
      </c>
      <c r="C426" s="24" t="s">
        <v>31</v>
      </c>
      <c r="D426" s="25">
        <v>8</v>
      </c>
      <c r="E426" s="25" t="s">
        <v>74</v>
      </c>
      <c r="F426" s="24" t="s">
        <v>33</v>
      </c>
      <c r="G426" s="24" t="s">
        <v>69</v>
      </c>
      <c r="H426" s="24" t="s">
        <v>35</v>
      </c>
      <c r="I426" s="24"/>
      <c r="J426" s="24" t="s">
        <v>36</v>
      </c>
      <c r="K426" s="24" t="s">
        <v>70</v>
      </c>
      <c r="L426" s="26">
        <v>4</v>
      </c>
      <c r="M426" s="40">
        <v>2290</v>
      </c>
      <c r="N426" s="41" t="s">
        <v>889</v>
      </c>
      <c r="O426" s="29" t="s">
        <v>891</v>
      </c>
      <c r="P426" s="29" t="s">
        <v>40</v>
      </c>
      <c r="Q426" s="30">
        <v>80</v>
      </c>
      <c r="R426" s="6" t="s">
        <v>41</v>
      </c>
      <c r="S426" s="8">
        <v>20</v>
      </c>
      <c r="T426" s="23">
        <v>0</v>
      </c>
      <c r="U426" s="23">
        <v>0</v>
      </c>
      <c r="V426" s="23">
        <v>0</v>
      </c>
      <c r="W426" s="5">
        <f t="shared" si="12"/>
        <v>20</v>
      </c>
      <c r="X426" s="5">
        <f t="shared" si="13"/>
        <v>60</v>
      </c>
      <c r="Y426" s="13">
        <v>140000000</v>
      </c>
      <c r="Z426" s="20">
        <v>138.44</v>
      </c>
      <c r="AA426" s="20">
        <v>142.47</v>
      </c>
      <c r="AB426" s="20">
        <v>146.62</v>
      </c>
      <c r="AC426" s="51"/>
    </row>
    <row r="427" spans="1:29" s="4" customFormat="1" ht="13.5" hidden="1" customHeight="1" x14ac:dyDescent="0.25">
      <c r="A427" s="25">
        <v>20</v>
      </c>
      <c r="B427" s="24" t="s">
        <v>883</v>
      </c>
      <c r="C427" s="24" t="s">
        <v>31</v>
      </c>
      <c r="D427" s="25">
        <v>10</v>
      </c>
      <c r="E427" s="25" t="s">
        <v>76</v>
      </c>
      <c r="F427" s="24" t="s">
        <v>33</v>
      </c>
      <c r="G427" s="24" t="s">
        <v>69</v>
      </c>
      <c r="H427" s="24" t="s">
        <v>35</v>
      </c>
      <c r="I427" s="24"/>
      <c r="J427" s="24" t="s">
        <v>36</v>
      </c>
      <c r="K427" s="24" t="s">
        <v>70</v>
      </c>
      <c r="L427" s="26">
        <v>4</v>
      </c>
      <c r="M427" s="40">
        <v>2290</v>
      </c>
      <c r="N427" s="41" t="s">
        <v>889</v>
      </c>
      <c r="O427" s="29" t="s">
        <v>892</v>
      </c>
      <c r="P427" s="29" t="s">
        <v>78</v>
      </c>
      <c r="Q427" s="30">
        <v>100</v>
      </c>
      <c r="R427" s="6" t="s">
        <v>41</v>
      </c>
      <c r="S427" s="8">
        <v>25</v>
      </c>
      <c r="T427" s="23">
        <v>0</v>
      </c>
      <c r="U427" s="23">
        <v>0</v>
      </c>
      <c r="V427" s="23">
        <v>0</v>
      </c>
      <c r="W427" s="5">
        <f t="shared" si="12"/>
        <v>25</v>
      </c>
      <c r="X427" s="5">
        <f t="shared" si="13"/>
        <v>75</v>
      </c>
      <c r="Y427" s="13">
        <v>140000000</v>
      </c>
      <c r="Z427" s="20">
        <v>138.44</v>
      </c>
      <c r="AA427" s="20">
        <v>142.47</v>
      </c>
      <c r="AB427" s="20">
        <v>146.62</v>
      </c>
      <c r="AC427" s="51"/>
    </row>
    <row r="428" spans="1:29" s="4" customFormat="1" ht="13.5" hidden="1" customHeight="1" x14ac:dyDescent="0.25">
      <c r="A428" s="25">
        <v>20</v>
      </c>
      <c r="B428" s="24" t="s">
        <v>883</v>
      </c>
      <c r="C428" s="24" t="s">
        <v>31</v>
      </c>
      <c r="D428" s="25">
        <v>12</v>
      </c>
      <c r="E428" s="25" t="s">
        <v>82</v>
      </c>
      <c r="F428" s="24" t="s">
        <v>33</v>
      </c>
      <c r="G428" s="24" t="s">
        <v>69</v>
      </c>
      <c r="H428" s="24" t="s">
        <v>35</v>
      </c>
      <c r="I428" s="24"/>
      <c r="J428" s="24" t="s">
        <v>36</v>
      </c>
      <c r="K428" s="24" t="s">
        <v>70</v>
      </c>
      <c r="L428" s="26">
        <v>4</v>
      </c>
      <c r="M428" s="40">
        <v>2290</v>
      </c>
      <c r="N428" s="41" t="s">
        <v>889</v>
      </c>
      <c r="O428" s="29" t="s">
        <v>893</v>
      </c>
      <c r="P428" s="29" t="s">
        <v>44</v>
      </c>
      <c r="Q428" s="30">
        <v>16</v>
      </c>
      <c r="R428" s="6" t="s">
        <v>41</v>
      </c>
      <c r="S428" s="8">
        <v>4</v>
      </c>
      <c r="T428" s="23">
        <v>0</v>
      </c>
      <c r="U428" s="23">
        <v>0</v>
      </c>
      <c r="V428" s="23">
        <v>0</v>
      </c>
      <c r="W428" s="5">
        <f t="shared" si="12"/>
        <v>4</v>
      </c>
      <c r="X428" s="5">
        <f t="shared" si="13"/>
        <v>12</v>
      </c>
      <c r="Y428" s="13">
        <v>100000000</v>
      </c>
      <c r="Z428" s="20">
        <v>59.33</v>
      </c>
      <c r="AA428" s="20">
        <v>61.06</v>
      </c>
      <c r="AB428" s="20">
        <v>62.84</v>
      </c>
      <c r="AC428" s="51"/>
    </row>
    <row r="429" spans="1:29" s="4" customFormat="1" ht="13.5" hidden="1" customHeight="1" x14ac:dyDescent="0.25">
      <c r="A429" s="25">
        <v>20</v>
      </c>
      <c r="B429" s="24" t="s">
        <v>883</v>
      </c>
      <c r="C429" s="24" t="s">
        <v>88</v>
      </c>
      <c r="D429" s="25">
        <v>15</v>
      </c>
      <c r="E429" s="25" t="s">
        <v>89</v>
      </c>
      <c r="F429" s="24" t="s">
        <v>90</v>
      </c>
      <c r="G429" s="24" t="s">
        <v>91</v>
      </c>
      <c r="H429" s="24" t="s">
        <v>35</v>
      </c>
      <c r="I429" s="24" t="s">
        <v>92</v>
      </c>
      <c r="J429" s="24" t="s">
        <v>36</v>
      </c>
      <c r="K429" s="24" t="s">
        <v>93</v>
      </c>
      <c r="L429" s="26">
        <v>6</v>
      </c>
      <c r="M429" s="40">
        <v>2474</v>
      </c>
      <c r="N429" s="41" t="s">
        <v>894</v>
      </c>
      <c r="O429" s="29" t="s">
        <v>895</v>
      </c>
      <c r="P429" s="29" t="s">
        <v>67</v>
      </c>
      <c r="Q429" s="30">
        <v>13250</v>
      </c>
      <c r="R429" s="6" t="s">
        <v>41</v>
      </c>
      <c r="S429" s="8">
        <v>3313</v>
      </c>
      <c r="T429" s="23">
        <v>0</v>
      </c>
      <c r="U429" s="23">
        <v>0</v>
      </c>
      <c r="V429" s="23">
        <v>0</v>
      </c>
      <c r="W429" s="5">
        <f t="shared" si="12"/>
        <v>3313</v>
      </c>
      <c r="X429" s="5">
        <f t="shared" si="13"/>
        <v>9937</v>
      </c>
      <c r="Y429" s="13">
        <v>1200000000</v>
      </c>
      <c r="Z429" s="20">
        <v>1095.1400000000001</v>
      </c>
      <c r="AA429" s="20">
        <v>1127.02</v>
      </c>
      <c r="AB429" s="20">
        <v>1159.83</v>
      </c>
      <c r="AC429" s="51"/>
    </row>
    <row r="430" spans="1:29" s="4" customFormat="1" ht="13.5" hidden="1" customHeight="1" x14ac:dyDescent="0.25">
      <c r="A430" s="25">
        <v>20</v>
      </c>
      <c r="B430" s="24" t="s">
        <v>883</v>
      </c>
      <c r="C430" s="24" t="s">
        <v>101</v>
      </c>
      <c r="D430" s="25">
        <v>47</v>
      </c>
      <c r="E430" s="25" t="s">
        <v>111</v>
      </c>
      <c r="F430" s="24" t="s">
        <v>103</v>
      </c>
      <c r="G430" s="24" t="s">
        <v>112</v>
      </c>
      <c r="H430" s="24" t="s">
        <v>59</v>
      </c>
      <c r="I430" s="24" t="s">
        <v>105</v>
      </c>
      <c r="J430" s="24" t="s">
        <v>106</v>
      </c>
      <c r="K430" s="24" t="s">
        <v>107</v>
      </c>
      <c r="L430" s="26">
        <v>8</v>
      </c>
      <c r="M430" s="40">
        <v>2398</v>
      </c>
      <c r="N430" s="41" t="s">
        <v>896</v>
      </c>
      <c r="O430" s="29" t="s">
        <v>897</v>
      </c>
      <c r="P430" s="29" t="s">
        <v>114</v>
      </c>
      <c r="Q430" s="30">
        <v>800</v>
      </c>
      <c r="R430" s="6" t="s">
        <v>41</v>
      </c>
      <c r="S430" s="8">
        <v>200</v>
      </c>
      <c r="T430" s="23">
        <v>0</v>
      </c>
      <c r="U430" s="23">
        <v>0</v>
      </c>
      <c r="V430" s="23">
        <v>0</v>
      </c>
      <c r="W430" s="5">
        <f t="shared" si="12"/>
        <v>200</v>
      </c>
      <c r="X430" s="5">
        <f t="shared" si="13"/>
        <v>600</v>
      </c>
      <c r="Y430" s="13">
        <v>550000000</v>
      </c>
      <c r="Z430" s="20">
        <v>550</v>
      </c>
      <c r="AA430" s="20">
        <v>550</v>
      </c>
      <c r="AB430" s="20">
        <v>650</v>
      </c>
      <c r="AC430" s="51"/>
    </row>
    <row r="431" spans="1:29" s="4" customFormat="1" ht="13.5" hidden="1" customHeight="1" x14ac:dyDescent="0.25">
      <c r="A431" s="25">
        <v>20</v>
      </c>
      <c r="B431" s="24" t="s">
        <v>883</v>
      </c>
      <c r="C431" s="24" t="s">
        <v>101</v>
      </c>
      <c r="D431" s="25">
        <v>48</v>
      </c>
      <c r="E431" s="25" t="s">
        <v>115</v>
      </c>
      <c r="F431" s="24" t="s">
        <v>103</v>
      </c>
      <c r="G431" s="24" t="s">
        <v>116</v>
      </c>
      <c r="H431" s="24" t="s">
        <v>59</v>
      </c>
      <c r="I431" s="24" t="s">
        <v>105</v>
      </c>
      <c r="J431" s="24" t="s">
        <v>106</v>
      </c>
      <c r="K431" s="24" t="s">
        <v>107</v>
      </c>
      <c r="L431" s="26">
        <v>8</v>
      </c>
      <c r="M431" s="40">
        <v>2398</v>
      </c>
      <c r="N431" s="41" t="s">
        <v>896</v>
      </c>
      <c r="O431" s="29" t="s">
        <v>898</v>
      </c>
      <c r="P431" s="29" t="s">
        <v>118</v>
      </c>
      <c r="Q431" s="30">
        <v>305</v>
      </c>
      <c r="R431" s="6" t="s">
        <v>119</v>
      </c>
      <c r="S431" s="8">
        <v>305</v>
      </c>
      <c r="T431" s="23">
        <v>0</v>
      </c>
      <c r="U431" s="23">
        <v>0</v>
      </c>
      <c r="V431" s="23">
        <v>0</v>
      </c>
      <c r="W431" s="5">
        <f t="shared" si="12"/>
        <v>76.25</v>
      </c>
      <c r="X431" s="5">
        <f t="shared" si="13"/>
        <v>228.75</v>
      </c>
      <c r="Y431" s="13">
        <v>950000000</v>
      </c>
      <c r="Z431" s="20">
        <v>950</v>
      </c>
      <c r="AA431" s="20">
        <v>950</v>
      </c>
      <c r="AB431" s="20">
        <v>950</v>
      </c>
      <c r="AC431" s="51"/>
    </row>
    <row r="432" spans="1:29" s="4" customFormat="1" ht="13.5" hidden="1" customHeight="1" x14ac:dyDescent="0.25">
      <c r="A432" s="25">
        <v>20</v>
      </c>
      <c r="B432" s="24" t="s">
        <v>883</v>
      </c>
      <c r="C432" s="24" t="s">
        <v>120</v>
      </c>
      <c r="D432" s="25">
        <v>17</v>
      </c>
      <c r="E432" s="25" t="s">
        <v>121</v>
      </c>
      <c r="F432" s="24" t="s">
        <v>122</v>
      </c>
      <c r="G432" s="24" t="s">
        <v>123</v>
      </c>
      <c r="H432" s="24" t="s">
        <v>59</v>
      </c>
      <c r="I432" s="24" t="s">
        <v>124</v>
      </c>
      <c r="J432" s="24" t="s">
        <v>106</v>
      </c>
      <c r="K432" s="24" t="s">
        <v>125</v>
      </c>
      <c r="L432" s="26">
        <v>10</v>
      </c>
      <c r="M432" s="40">
        <v>2324</v>
      </c>
      <c r="N432" s="41" t="s">
        <v>899</v>
      </c>
      <c r="O432" s="29" t="s">
        <v>900</v>
      </c>
      <c r="P432" s="29" t="s">
        <v>128</v>
      </c>
      <c r="Q432" s="30">
        <v>200</v>
      </c>
      <c r="R432" s="6" t="s">
        <v>41</v>
      </c>
      <c r="S432" s="8">
        <v>50</v>
      </c>
      <c r="T432" s="23">
        <v>0</v>
      </c>
      <c r="U432" s="23">
        <v>0</v>
      </c>
      <c r="V432" s="23">
        <v>0</v>
      </c>
      <c r="W432" s="5">
        <f t="shared" si="12"/>
        <v>50</v>
      </c>
      <c r="X432" s="5">
        <f t="shared" si="13"/>
        <v>150</v>
      </c>
      <c r="Y432" s="13">
        <v>260000000</v>
      </c>
      <c r="Z432" s="20">
        <v>260</v>
      </c>
      <c r="AA432" s="20">
        <v>260</v>
      </c>
      <c r="AB432" s="20">
        <v>260</v>
      </c>
      <c r="AC432" s="51"/>
    </row>
    <row r="433" spans="1:29" s="4" customFormat="1" ht="13.5" hidden="1" customHeight="1" x14ac:dyDescent="0.25">
      <c r="A433" s="25">
        <v>20</v>
      </c>
      <c r="B433" s="24" t="s">
        <v>883</v>
      </c>
      <c r="C433" s="24" t="s">
        <v>120</v>
      </c>
      <c r="D433" s="25">
        <v>18</v>
      </c>
      <c r="E433" s="25" t="s">
        <v>129</v>
      </c>
      <c r="F433" s="24" t="s">
        <v>122</v>
      </c>
      <c r="G433" s="24" t="s">
        <v>130</v>
      </c>
      <c r="H433" s="24" t="s">
        <v>59</v>
      </c>
      <c r="I433" s="24" t="s">
        <v>124</v>
      </c>
      <c r="J433" s="24" t="s">
        <v>106</v>
      </c>
      <c r="K433" s="24" t="s">
        <v>125</v>
      </c>
      <c r="L433" s="26">
        <v>10</v>
      </c>
      <c r="M433" s="40">
        <v>2324</v>
      </c>
      <c r="N433" s="41" t="s">
        <v>899</v>
      </c>
      <c r="O433" s="29" t="s">
        <v>131</v>
      </c>
      <c r="P433" s="29" t="s">
        <v>132</v>
      </c>
      <c r="Q433" s="30">
        <v>300</v>
      </c>
      <c r="R433" s="6" t="s">
        <v>41</v>
      </c>
      <c r="S433" s="8">
        <v>75</v>
      </c>
      <c r="T433" s="23">
        <v>0</v>
      </c>
      <c r="U433" s="23">
        <v>0</v>
      </c>
      <c r="V433" s="23">
        <v>0</v>
      </c>
      <c r="W433" s="5">
        <f t="shared" si="12"/>
        <v>75</v>
      </c>
      <c r="X433" s="5">
        <f t="shared" si="13"/>
        <v>225</v>
      </c>
      <c r="Y433" s="13">
        <v>320000000</v>
      </c>
      <c r="Z433" s="20">
        <v>380</v>
      </c>
      <c r="AA433" s="20">
        <v>380</v>
      </c>
      <c r="AB433" s="20">
        <v>380</v>
      </c>
      <c r="AC433" s="51"/>
    </row>
    <row r="434" spans="1:29" s="4" customFormat="1" ht="13.5" hidden="1" customHeight="1" x14ac:dyDescent="0.25">
      <c r="A434" s="25">
        <v>20</v>
      </c>
      <c r="B434" s="24" t="s">
        <v>883</v>
      </c>
      <c r="C434" s="24" t="s">
        <v>120</v>
      </c>
      <c r="D434" s="25">
        <v>19</v>
      </c>
      <c r="E434" s="25" t="s">
        <v>133</v>
      </c>
      <c r="F434" s="24" t="s">
        <v>122</v>
      </c>
      <c r="G434" s="24" t="s">
        <v>134</v>
      </c>
      <c r="H434" s="24" t="s">
        <v>59</v>
      </c>
      <c r="I434" s="24" t="s">
        <v>124</v>
      </c>
      <c r="J434" s="24" t="s">
        <v>106</v>
      </c>
      <c r="K434" s="24" t="s">
        <v>125</v>
      </c>
      <c r="L434" s="26">
        <v>10</v>
      </c>
      <c r="M434" s="40">
        <v>2324</v>
      </c>
      <c r="N434" s="41" t="s">
        <v>899</v>
      </c>
      <c r="O434" s="29" t="s">
        <v>901</v>
      </c>
      <c r="P434" s="29" t="s">
        <v>136</v>
      </c>
      <c r="Q434" s="30">
        <v>180</v>
      </c>
      <c r="R434" s="6" t="s">
        <v>41</v>
      </c>
      <c r="S434" s="8">
        <v>45</v>
      </c>
      <c r="T434" s="23">
        <v>0</v>
      </c>
      <c r="U434" s="23">
        <v>0</v>
      </c>
      <c r="V434" s="23">
        <v>0</v>
      </c>
      <c r="W434" s="5">
        <f t="shared" si="12"/>
        <v>45</v>
      </c>
      <c r="X434" s="5">
        <f t="shared" si="13"/>
        <v>135</v>
      </c>
      <c r="Y434" s="13">
        <v>250000000</v>
      </c>
      <c r="Z434" s="20">
        <v>190</v>
      </c>
      <c r="AA434" s="20">
        <v>190</v>
      </c>
      <c r="AB434" s="20">
        <v>190</v>
      </c>
      <c r="AC434" s="51"/>
    </row>
    <row r="435" spans="1:29" s="4" customFormat="1" ht="13.5" hidden="1" customHeight="1" x14ac:dyDescent="0.25">
      <c r="A435" s="25">
        <v>20</v>
      </c>
      <c r="B435" s="24" t="s">
        <v>883</v>
      </c>
      <c r="C435" s="24" t="s">
        <v>120</v>
      </c>
      <c r="D435" s="25">
        <v>20</v>
      </c>
      <c r="E435" s="25" t="s">
        <v>137</v>
      </c>
      <c r="F435" s="24" t="s">
        <v>122</v>
      </c>
      <c r="G435" s="24" t="s">
        <v>138</v>
      </c>
      <c r="H435" s="24" t="s">
        <v>59</v>
      </c>
      <c r="I435" s="24" t="s">
        <v>124</v>
      </c>
      <c r="J435" s="24" t="s">
        <v>106</v>
      </c>
      <c r="K435" s="24" t="s">
        <v>125</v>
      </c>
      <c r="L435" s="26">
        <v>10</v>
      </c>
      <c r="M435" s="40">
        <v>2324</v>
      </c>
      <c r="N435" s="41" t="s">
        <v>899</v>
      </c>
      <c r="O435" s="29" t="s">
        <v>902</v>
      </c>
      <c r="P435" s="29" t="s">
        <v>140</v>
      </c>
      <c r="Q435" s="30">
        <v>400</v>
      </c>
      <c r="R435" s="6" t="s">
        <v>41</v>
      </c>
      <c r="S435" s="8">
        <v>100</v>
      </c>
      <c r="T435" s="23">
        <v>0</v>
      </c>
      <c r="U435" s="23">
        <v>0</v>
      </c>
      <c r="V435" s="23">
        <v>0</v>
      </c>
      <c r="W435" s="5">
        <f t="shared" si="12"/>
        <v>100</v>
      </c>
      <c r="X435" s="5">
        <f t="shared" si="13"/>
        <v>300</v>
      </c>
      <c r="Y435" s="13">
        <v>370000000</v>
      </c>
      <c r="Z435" s="20">
        <v>370</v>
      </c>
      <c r="AA435" s="20">
        <v>370</v>
      </c>
      <c r="AB435" s="20">
        <v>370</v>
      </c>
      <c r="AC435" s="51"/>
    </row>
    <row r="436" spans="1:29" s="4" customFormat="1" ht="13.5" hidden="1" customHeight="1" x14ac:dyDescent="0.25">
      <c r="A436" s="25">
        <v>20</v>
      </c>
      <c r="B436" s="24" t="s">
        <v>883</v>
      </c>
      <c r="C436" s="24" t="s">
        <v>120</v>
      </c>
      <c r="D436" s="25">
        <v>22</v>
      </c>
      <c r="E436" s="25" t="s">
        <v>903</v>
      </c>
      <c r="F436" s="24" t="s">
        <v>122</v>
      </c>
      <c r="G436" s="24" t="s">
        <v>904</v>
      </c>
      <c r="H436" s="24" t="s">
        <v>59</v>
      </c>
      <c r="I436" s="24"/>
      <c r="J436" s="24" t="s">
        <v>106</v>
      </c>
      <c r="K436" s="24" t="s">
        <v>125</v>
      </c>
      <c r="L436" s="26">
        <v>10</v>
      </c>
      <c r="M436" s="40">
        <v>2324</v>
      </c>
      <c r="N436" s="41" t="s">
        <v>899</v>
      </c>
      <c r="O436" s="29" t="s">
        <v>905</v>
      </c>
      <c r="P436" s="29" t="s">
        <v>906</v>
      </c>
      <c r="Q436" s="30">
        <v>1000</v>
      </c>
      <c r="R436" s="6" t="s">
        <v>41</v>
      </c>
      <c r="S436" s="8">
        <v>250</v>
      </c>
      <c r="T436" s="23">
        <v>0</v>
      </c>
      <c r="U436" s="23">
        <v>0</v>
      </c>
      <c r="V436" s="23">
        <v>0</v>
      </c>
      <c r="W436" s="5">
        <f t="shared" si="12"/>
        <v>250</v>
      </c>
      <c r="X436" s="5">
        <f t="shared" si="13"/>
        <v>750</v>
      </c>
      <c r="Y436" s="13">
        <v>630000000</v>
      </c>
      <c r="Z436" s="20">
        <v>745</v>
      </c>
      <c r="AA436" s="20">
        <v>745</v>
      </c>
      <c r="AB436" s="20">
        <v>845</v>
      </c>
      <c r="AC436" s="51"/>
    </row>
    <row r="437" spans="1:29" s="4" customFormat="1" ht="13.5" hidden="1" customHeight="1" x14ac:dyDescent="0.25">
      <c r="A437" s="25">
        <v>20</v>
      </c>
      <c r="B437" s="24" t="s">
        <v>883</v>
      </c>
      <c r="C437" s="24" t="s">
        <v>120</v>
      </c>
      <c r="D437" s="25">
        <v>23</v>
      </c>
      <c r="E437" s="25" t="s">
        <v>145</v>
      </c>
      <c r="F437" s="24" t="s">
        <v>122</v>
      </c>
      <c r="G437" s="24" t="s">
        <v>146</v>
      </c>
      <c r="H437" s="24" t="s">
        <v>35</v>
      </c>
      <c r="I437" s="24"/>
      <c r="J437" s="24" t="s">
        <v>106</v>
      </c>
      <c r="K437" s="24" t="s">
        <v>125</v>
      </c>
      <c r="L437" s="26">
        <v>10</v>
      </c>
      <c r="M437" s="40">
        <v>2324</v>
      </c>
      <c r="N437" s="41" t="s">
        <v>899</v>
      </c>
      <c r="O437" s="29" t="s">
        <v>907</v>
      </c>
      <c r="P437" s="29" t="s">
        <v>148</v>
      </c>
      <c r="Q437" s="30">
        <v>600</v>
      </c>
      <c r="R437" s="6" t="s">
        <v>41</v>
      </c>
      <c r="S437" s="8">
        <v>150</v>
      </c>
      <c r="T437" s="23">
        <v>0</v>
      </c>
      <c r="U437" s="23">
        <v>0</v>
      </c>
      <c r="V437" s="23">
        <v>0</v>
      </c>
      <c r="W437" s="5">
        <f t="shared" si="12"/>
        <v>150</v>
      </c>
      <c r="X437" s="5">
        <f t="shared" si="13"/>
        <v>450</v>
      </c>
      <c r="Y437" s="13">
        <v>210000000</v>
      </c>
      <c r="Z437" s="20">
        <v>216.31</v>
      </c>
      <c r="AA437" s="20">
        <v>222.61</v>
      </c>
      <c r="AB437" s="20">
        <v>229.09</v>
      </c>
      <c r="AC437" s="51"/>
    </row>
    <row r="438" spans="1:29" s="4" customFormat="1" ht="13.5" hidden="1" customHeight="1" x14ac:dyDescent="0.25">
      <c r="A438" s="25">
        <v>20</v>
      </c>
      <c r="B438" s="24" t="s">
        <v>883</v>
      </c>
      <c r="C438" s="24" t="s">
        <v>149</v>
      </c>
      <c r="D438" s="25">
        <v>100</v>
      </c>
      <c r="E438" s="25" t="s">
        <v>150</v>
      </c>
      <c r="F438" s="24" t="s">
        <v>151</v>
      </c>
      <c r="G438" s="24" t="s">
        <v>152</v>
      </c>
      <c r="H438" s="24" t="s">
        <v>59</v>
      </c>
      <c r="I438" s="24"/>
      <c r="J438" s="24" t="s">
        <v>153</v>
      </c>
      <c r="K438" s="24" t="s">
        <v>154</v>
      </c>
      <c r="L438" s="26">
        <v>11</v>
      </c>
      <c r="M438" s="40">
        <v>2386</v>
      </c>
      <c r="N438" s="41" t="s">
        <v>908</v>
      </c>
      <c r="O438" s="29" t="s">
        <v>156</v>
      </c>
      <c r="P438" s="29" t="s">
        <v>157</v>
      </c>
      <c r="Q438" s="30">
        <v>4</v>
      </c>
      <c r="R438" s="6" t="s">
        <v>41</v>
      </c>
      <c r="S438" s="8">
        <v>1</v>
      </c>
      <c r="T438" s="23">
        <v>0</v>
      </c>
      <c r="U438" s="23">
        <v>0</v>
      </c>
      <c r="V438" s="23">
        <v>0</v>
      </c>
      <c r="W438" s="5">
        <f t="shared" si="12"/>
        <v>1</v>
      </c>
      <c r="X438" s="5">
        <f t="shared" si="13"/>
        <v>3</v>
      </c>
      <c r="Y438" s="13">
        <v>400000000</v>
      </c>
      <c r="Z438" s="20">
        <v>400</v>
      </c>
      <c r="AA438" s="20">
        <v>400</v>
      </c>
      <c r="AB438" s="20">
        <v>400</v>
      </c>
      <c r="AC438" s="51"/>
    </row>
    <row r="439" spans="1:29" s="4" customFormat="1" ht="13.5" hidden="1" customHeight="1" x14ac:dyDescent="0.25">
      <c r="A439" s="25">
        <v>20</v>
      </c>
      <c r="B439" s="24" t="s">
        <v>883</v>
      </c>
      <c r="C439" s="24" t="s">
        <v>149</v>
      </c>
      <c r="D439" s="25">
        <v>101</v>
      </c>
      <c r="E439" s="25" t="s">
        <v>158</v>
      </c>
      <c r="F439" s="24" t="s">
        <v>151</v>
      </c>
      <c r="G439" s="24" t="s">
        <v>152</v>
      </c>
      <c r="H439" s="24" t="s">
        <v>59</v>
      </c>
      <c r="I439" s="24"/>
      <c r="J439" s="24" t="s">
        <v>153</v>
      </c>
      <c r="K439" s="24" t="s">
        <v>154</v>
      </c>
      <c r="L439" s="26">
        <v>11</v>
      </c>
      <c r="M439" s="40">
        <v>2386</v>
      </c>
      <c r="N439" s="41" t="s">
        <v>908</v>
      </c>
      <c r="O439" s="29" t="s">
        <v>909</v>
      </c>
      <c r="P439" s="29" t="s">
        <v>160</v>
      </c>
      <c r="Q439" s="30">
        <v>4</v>
      </c>
      <c r="R439" s="6" t="s">
        <v>41</v>
      </c>
      <c r="S439" s="8">
        <v>1</v>
      </c>
      <c r="T439" s="23">
        <v>0</v>
      </c>
      <c r="U439" s="23">
        <v>0</v>
      </c>
      <c r="V439" s="23">
        <v>0</v>
      </c>
      <c r="W439" s="5">
        <f t="shared" si="12"/>
        <v>1</v>
      </c>
      <c r="X439" s="5">
        <f t="shared" si="13"/>
        <v>3</v>
      </c>
      <c r="Y439" s="13">
        <v>220000000</v>
      </c>
      <c r="Z439" s="20">
        <v>204.44800000000001</v>
      </c>
      <c r="AA439" s="20">
        <v>203.90899999999999</v>
      </c>
      <c r="AB439" s="20">
        <v>219.739</v>
      </c>
      <c r="AC439" s="51"/>
    </row>
    <row r="440" spans="1:29" s="4" customFormat="1" ht="13.5" hidden="1" customHeight="1" x14ac:dyDescent="0.25">
      <c r="A440" s="25">
        <v>20</v>
      </c>
      <c r="B440" s="24" t="s">
        <v>883</v>
      </c>
      <c r="C440" s="24" t="s">
        <v>161</v>
      </c>
      <c r="D440" s="25">
        <v>25</v>
      </c>
      <c r="E440" s="25" t="s">
        <v>162</v>
      </c>
      <c r="F440" s="24" t="s">
        <v>163</v>
      </c>
      <c r="G440" s="24" t="s">
        <v>164</v>
      </c>
      <c r="H440" s="24" t="s">
        <v>35</v>
      </c>
      <c r="I440" s="24"/>
      <c r="J440" s="24" t="s">
        <v>106</v>
      </c>
      <c r="K440" s="24" t="s">
        <v>165</v>
      </c>
      <c r="L440" s="26">
        <v>12</v>
      </c>
      <c r="M440" s="40">
        <v>2541</v>
      </c>
      <c r="N440" s="41" t="s">
        <v>910</v>
      </c>
      <c r="O440" s="29" t="s">
        <v>911</v>
      </c>
      <c r="P440" s="29" t="s">
        <v>55</v>
      </c>
      <c r="Q440" s="30">
        <v>600</v>
      </c>
      <c r="R440" s="6" t="s">
        <v>41</v>
      </c>
      <c r="S440" s="8">
        <v>150</v>
      </c>
      <c r="T440" s="23">
        <v>0</v>
      </c>
      <c r="U440" s="23">
        <v>0</v>
      </c>
      <c r="V440" s="23">
        <v>0</v>
      </c>
      <c r="W440" s="5">
        <f t="shared" si="12"/>
        <v>150</v>
      </c>
      <c r="X440" s="5">
        <f t="shared" si="13"/>
        <v>450</v>
      </c>
      <c r="Y440" s="13">
        <v>480000000</v>
      </c>
      <c r="Z440" s="20">
        <v>420.88</v>
      </c>
      <c r="AA440" s="20">
        <v>433.13</v>
      </c>
      <c r="AB440" s="20">
        <v>445.74</v>
      </c>
      <c r="AC440" s="51"/>
    </row>
    <row r="441" spans="1:29" s="4" customFormat="1" ht="13.5" hidden="1" customHeight="1" x14ac:dyDescent="0.25">
      <c r="A441" s="25">
        <v>20</v>
      </c>
      <c r="B441" s="24" t="s">
        <v>883</v>
      </c>
      <c r="C441" s="24" t="s">
        <v>161</v>
      </c>
      <c r="D441" s="25">
        <v>26</v>
      </c>
      <c r="E441" s="25" t="s">
        <v>168</v>
      </c>
      <c r="F441" s="24" t="s">
        <v>163</v>
      </c>
      <c r="G441" s="24" t="s">
        <v>169</v>
      </c>
      <c r="H441" s="24" t="s">
        <v>35</v>
      </c>
      <c r="I441" s="24"/>
      <c r="J441" s="24" t="s">
        <v>106</v>
      </c>
      <c r="K441" s="24" t="s">
        <v>165</v>
      </c>
      <c r="L441" s="26">
        <v>12</v>
      </c>
      <c r="M441" s="40">
        <v>2541</v>
      </c>
      <c r="N441" s="41" t="s">
        <v>910</v>
      </c>
      <c r="O441" s="29" t="s">
        <v>912</v>
      </c>
      <c r="P441" s="29" t="s">
        <v>171</v>
      </c>
      <c r="Q441" s="30">
        <v>600</v>
      </c>
      <c r="R441" s="6" t="s">
        <v>41</v>
      </c>
      <c r="S441" s="8">
        <v>150</v>
      </c>
      <c r="T441" s="23">
        <v>0</v>
      </c>
      <c r="U441" s="23">
        <v>0</v>
      </c>
      <c r="V441" s="23">
        <v>0</v>
      </c>
      <c r="W441" s="5">
        <f t="shared" si="12"/>
        <v>150</v>
      </c>
      <c r="X441" s="5">
        <f t="shared" si="13"/>
        <v>450</v>
      </c>
      <c r="Y441" s="13">
        <v>400000000</v>
      </c>
      <c r="Z441" s="20">
        <v>334.35</v>
      </c>
      <c r="AA441" s="20">
        <v>344.08</v>
      </c>
      <c r="AB441" s="20">
        <v>354.1</v>
      </c>
      <c r="AC441" s="51"/>
    </row>
    <row r="442" spans="1:29" s="4" customFormat="1" ht="13.5" hidden="1" customHeight="1" x14ac:dyDescent="0.25">
      <c r="A442" s="25">
        <v>20</v>
      </c>
      <c r="B442" s="24" t="s">
        <v>883</v>
      </c>
      <c r="C442" s="24" t="s">
        <v>161</v>
      </c>
      <c r="D442" s="25">
        <v>27</v>
      </c>
      <c r="E442" s="25" t="s">
        <v>172</v>
      </c>
      <c r="F442" s="24" t="s">
        <v>163</v>
      </c>
      <c r="G442" s="24" t="s">
        <v>173</v>
      </c>
      <c r="H442" s="24" t="s">
        <v>35</v>
      </c>
      <c r="I442" s="24"/>
      <c r="J442" s="24" t="s">
        <v>106</v>
      </c>
      <c r="K442" s="24" t="s">
        <v>165</v>
      </c>
      <c r="L442" s="26">
        <v>12</v>
      </c>
      <c r="M442" s="40">
        <v>2541</v>
      </c>
      <c r="N442" s="41" t="s">
        <v>910</v>
      </c>
      <c r="O442" s="29" t="s">
        <v>913</v>
      </c>
      <c r="P442" s="29" t="s">
        <v>40</v>
      </c>
      <c r="Q442" s="30">
        <v>2800</v>
      </c>
      <c r="R442" s="6" t="s">
        <v>41</v>
      </c>
      <c r="S442" s="8">
        <v>700</v>
      </c>
      <c r="T442" s="23">
        <v>0</v>
      </c>
      <c r="U442" s="23">
        <v>0</v>
      </c>
      <c r="V442" s="23">
        <v>0</v>
      </c>
      <c r="W442" s="5">
        <f t="shared" si="12"/>
        <v>700</v>
      </c>
      <c r="X442" s="5">
        <f t="shared" si="13"/>
        <v>2100</v>
      </c>
      <c r="Y442" s="13">
        <v>1100000000</v>
      </c>
      <c r="Z442" s="20">
        <v>959.18</v>
      </c>
      <c r="AA442" s="20">
        <v>987.1</v>
      </c>
      <c r="AB442" s="20">
        <v>1015.84</v>
      </c>
      <c r="AC442" s="51"/>
    </row>
    <row r="443" spans="1:29" s="4" customFormat="1" ht="13.5" hidden="1" customHeight="1" x14ac:dyDescent="0.25">
      <c r="A443" s="25">
        <v>20</v>
      </c>
      <c r="B443" s="24" t="s">
        <v>883</v>
      </c>
      <c r="C443" s="24" t="s">
        <v>175</v>
      </c>
      <c r="D443" s="25">
        <v>30</v>
      </c>
      <c r="E443" s="25" t="s">
        <v>176</v>
      </c>
      <c r="F443" s="24" t="s">
        <v>163</v>
      </c>
      <c r="G443" s="24" t="s">
        <v>177</v>
      </c>
      <c r="H443" s="24" t="s">
        <v>35</v>
      </c>
      <c r="I443" s="24"/>
      <c r="J443" s="24" t="s">
        <v>106</v>
      </c>
      <c r="K443" s="24" t="s">
        <v>178</v>
      </c>
      <c r="L443" s="26">
        <v>13</v>
      </c>
      <c r="M443" s="40">
        <v>2319</v>
      </c>
      <c r="N443" s="41" t="s">
        <v>914</v>
      </c>
      <c r="O443" s="29" t="s">
        <v>180</v>
      </c>
      <c r="P443" s="29" t="s">
        <v>47</v>
      </c>
      <c r="Q443" s="30">
        <v>4</v>
      </c>
      <c r="R443" s="6" t="s">
        <v>41</v>
      </c>
      <c r="S443" s="8">
        <v>1</v>
      </c>
      <c r="T443" s="23">
        <v>0</v>
      </c>
      <c r="U443" s="23">
        <v>0</v>
      </c>
      <c r="V443" s="23">
        <v>0</v>
      </c>
      <c r="W443" s="5">
        <f t="shared" si="12"/>
        <v>1</v>
      </c>
      <c r="X443" s="5">
        <f t="shared" si="13"/>
        <v>3</v>
      </c>
      <c r="Y443" s="13">
        <v>210000000</v>
      </c>
      <c r="Z443" s="20">
        <v>207.66</v>
      </c>
      <c r="AA443" s="20">
        <v>213.7</v>
      </c>
      <c r="AB443" s="20">
        <v>219.92</v>
      </c>
      <c r="AC443" s="51"/>
    </row>
    <row r="444" spans="1:29" s="4" customFormat="1" ht="13.5" hidden="1" customHeight="1" x14ac:dyDescent="0.25">
      <c r="A444" s="25">
        <v>20</v>
      </c>
      <c r="B444" s="24" t="s">
        <v>883</v>
      </c>
      <c r="C444" s="24" t="s">
        <v>175</v>
      </c>
      <c r="D444" s="25">
        <v>31</v>
      </c>
      <c r="E444" s="25" t="s">
        <v>181</v>
      </c>
      <c r="F444" s="24" t="s">
        <v>163</v>
      </c>
      <c r="G444" s="24" t="s">
        <v>177</v>
      </c>
      <c r="H444" s="24" t="s">
        <v>35</v>
      </c>
      <c r="I444" s="24"/>
      <c r="J444" s="24" t="s">
        <v>106</v>
      </c>
      <c r="K444" s="24" t="s">
        <v>178</v>
      </c>
      <c r="L444" s="26">
        <v>13</v>
      </c>
      <c r="M444" s="40">
        <v>2319</v>
      </c>
      <c r="N444" s="41" t="s">
        <v>914</v>
      </c>
      <c r="O444" s="29" t="s">
        <v>182</v>
      </c>
      <c r="P444" s="29" t="s">
        <v>183</v>
      </c>
      <c r="Q444" s="30">
        <v>4</v>
      </c>
      <c r="R444" s="6" t="s">
        <v>41</v>
      </c>
      <c r="S444" s="8">
        <v>1</v>
      </c>
      <c r="T444" s="23">
        <v>0</v>
      </c>
      <c r="U444" s="23">
        <v>0</v>
      </c>
      <c r="V444" s="23">
        <v>0</v>
      </c>
      <c r="W444" s="5">
        <f t="shared" si="12"/>
        <v>1</v>
      </c>
      <c r="X444" s="5">
        <f t="shared" si="13"/>
        <v>3</v>
      </c>
      <c r="Y444" s="13">
        <v>470000000</v>
      </c>
      <c r="Z444" s="20">
        <v>414.08</v>
      </c>
      <c r="AA444" s="20">
        <v>426.13</v>
      </c>
      <c r="AB444" s="20">
        <v>438.54</v>
      </c>
      <c r="AC444" s="51"/>
    </row>
    <row r="445" spans="1:29" s="4" customFormat="1" ht="13.5" hidden="1" customHeight="1" x14ac:dyDescent="0.25">
      <c r="A445" s="25">
        <v>20</v>
      </c>
      <c r="B445" s="24" t="s">
        <v>883</v>
      </c>
      <c r="C445" s="24" t="s">
        <v>175</v>
      </c>
      <c r="D445" s="25">
        <v>32</v>
      </c>
      <c r="E445" s="25" t="s">
        <v>184</v>
      </c>
      <c r="F445" s="24" t="s">
        <v>163</v>
      </c>
      <c r="G445" s="24" t="s">
        <v>177</v>
      </c>
      <c r="H445" s="24" t="s">
        <v>35</v>
      </c>
      <c r="I445" s="24"/>
      <c r="J445" s="24" t="s">
        <v>106</v>
      </c>
      <c r="K445" s="24" t="s">
        <v>178</v>
      </c>
      <c r="L445" s="26">
        <v>13</v>
      </c>
      <c r="M445" s="40">
        <v>2319</v>
      </c>
      <c r="N445" s="41" t="s">
        <v>914</v>
      </c>
      <c r="O445" s="29" t="s">
        <v>587</v>
      </c>
      <c r="P445" s="29" t="s">
        <v>40</v>
      </c>
      <c r="Q445" s="30">
        <v>8</v>
      </c>
      <c r="R445" s="6" t="s">
        <v>41</v>
      </c>
      <c r="S445" s="8">
        <v>2</v>
      </c>
      <c r="T445" s="23">
        <v>0</v>
      </c>
      <c r="U445" s="23">
        <v>0</v>
      </c>
      <c r="V445" s="23">
        <v>0</v>
      </c>
      <c r="W445" s="5">
        <f t="shared" si="12"/>
        <v>2</v>
      </c>
      <c r="X445" s="5">
        <f t="shared" si="13"/>
        <v>6</v>
      </c>
      <c r="Y445" s="13">
        <v>210000000</v>
      </c>
      <c r="Z445" s="20">
        <v>207.04</v>
      </c>
      <c r="AA445" s="20">
        <v>213.07</v>
      </c>
      <c r="AB445" s="20">
        <v>219.27</v>
      </c>
      <c r="AC445" s="51"/>
    </row>
    <row r="446" spans="1:29" s="4" customFormat="1" ht="13.5" hidden="1" customHeight="1" x14ac:dyDescent="0.25">
      <c r="A446" s="25">
        <v>20</v>
      </c>
      <c r="B446" s="24" t="s">
        <v>883</v>
      </c>
      <c r="C446" s="24" t="s">
        <v>186</v>
      </c>
      <c r="D446" s="25">
        <v>33</v>
      </c>
      <c r="E446" s="25" t="s">
        <v>187</v>
      </c>
      <c r="F446" s="24" t="s">
        <v>188</v>
      </c>
      <c r="G446" s="24" t="s">
        <v>189</v>
      </c>
      <c r="H446" s="24" t="s">
        <v>59</v>
      </c>
      <c r="I446" s="24"/>
      <c r="J446" s="24" t="s">
        <v>106</v>
      </c>
      <c r="K446" s="24" t="s">
        <v>190</v>
      </c>
      <c r="L446" s="26">
        <v>14</v>
      </c>
      <c r="M446" s="40">
        <v>2486</v>
      </c>
      <c r="N446" s="41" t="s">
        <v>915</v>
      </c>
      <c r="O446" s="29" t="s">
        <v>589</v>
      </c>
      <c r="P446" s="29" t="s">
        <v>193</v>
      </c>
      <c r="Q446" s="30">
        <v>50</v>
      </c>
      <c r="R446" s="6" t="s">
        <v>41</v>
      </c>
      <c r="S446" s="8">
        <v>12.5</v>
      </c>
      <c r="T446" s="23">
        <v>0</v>
      </c>
      <c r="U446" s="23">
        <v>0</v>
      </c>
      <c r="V446" s="23">
        <v>0</v>
      </c>
      <c r="W446" s="5">
        <f t="shared" si="12"/>
        <v>12.5</v>
      </c>
      <c r="X446" s="5">
        <f t="shared" si="13"/>
        <v>37.5</v>
      </c>
      <c r="Y446" s="13">
        <v>280000000</v>
      </c>
      <c r="Z446" s="20">
        <v>280</v>
      </c>
      <c r="AA446" s="20">
        <v>280</v>
      </c>
      <c r="AB446" s="20">
        <v>280</v>
      </c>
      <c r="AC446" s="51"/>
    </row>
    <row r="447" spans="1:29" s="4" customFormat="1" ht="13.5" hidden="1" customHeight="1" x14ac:dyDescent="0.25">
      <c r="A447" s="25">
        <v>20</v>
      </c>
      <c r="B447" s="24" t="s">
        <v>883</v>
      </c>
      <c r="C447" s="24" t="s">
        <v>186</v>
      </c>
      <c r="D447" s="25">
        <v>38</v>
      </c>
      <c r="E447" s="25" t="s">
        <v>194</v>
      </c>
      <c r="F447" s="24" t="s">
        <v>188</v>
      </c>
      <c r="G447" s="24" t="s">
        <v>195</v>
      </c>
      <c r="H447" s="24" t="s">
        <v>35</v>
      </c>
      <c r="I447" s="24"/>
      <c r="J447" s="24" t="s">
        <v>106</v>
      </c>
      <c r="K447" s="24" t="s">
        <v>190</v>
      </c>
      <c r="L447" s="26">
        <v>14</v>
      </c>
      <c r="M447" s="40">
        <v>2486</v>
      </c>
      <c r="N447" s="41" t="s">
        <v>915</v>
      </c>
      <c r="O447" s="29" t="s">
        <v>916</v>
      </c>
      <c r="P447" s="29" t="s">
        <v>197</v>
      </c>
      <c r="Q447" s="30">
        <v>12</v>
      </c>
      <c r="R447" s="6" t="s">
        <v>41</v>
      </c>
      <c r="S447" s="8">
        <v>3</v>
      </c>
      <c r="T447" s="23">
        <v>0</v>
      </c>
      <c r="U447" s="23">
        <v>0</v>
      </c>
      <c r="V447" s="23">
        <v>0</v>
      </c>
      <c r="W447" s="5">
        <f t="shared" si="12"/>
        <v>3</v>
      </c>
      <c r="X447" s="5">
        <f t="shared" si="13"/>
        <v>9</v>
      </c>
      <c r="Y447" s="13">
        <v>2000000000</v>
      </c>
      <c r="Z447" s="20">
        <v>1854.08</v>
      </c>
      <c r="AA447" s="20">
        <v>1908.05</v>
      </c>
      <c r="AB447" s="20">
        <v>1963.6</v>
      </c>
      <c r="AC447" s="51"/>
    </row>
    <row r="448" spans="1:29" s="4" customFormat="1" ht="13.5" hidden="1" customHeight="1" x14ac:dyDescent="0.25">
      <c r="A448" s="25">
        <v>20</v>
      </c>
      <c r="B448" s="24" t="s">
        <v>883</v>
      </c>
      <c r="C448" s="24" t="s">
        <v>186</v>
      </c>
      <c r="D448" s="25">
        <v>39</v>
      </c>
      <c r="E448" s="25" t="s">
        <v>198</v>
      </c>
      <c r="F448" s="24" t="s">
        <v>188</v>
      </c>
      <c r="G448" s="24" t="s">
        <v>195</v>
      </c>
      <c r="H448" s="24" t="s">
        <v>35</v>
      </c>
      <c r="I448" s="24"/>
      <c r="J448" s="24" t="s">
        <v>106</v>
      </c>
      <c r="K448" s="24" t="s">
        <v>190</v>
      </c>
      <c r="L448" s="26">
        <v>14</v>
      </c>
      <c r="M448" s="40">
        <v>2486</v>
      </c>
      <c r="N448" s="41" t="s">
        <v>915</v>
      </c>
      <c r="O448" s="29" t="s">
        <v>917</v>
      </c>
      <c r="P448" s="29" t="s">
        <v>200</v>
      </c>
      <c r="Q448" s="30">
        <v>600</v>
      </c>
      <c r="R448" s="6" t="s">
        <v>41</v>
      </c>
      <c r="S448" s="8">
        <v>150</v>
      </c>
      <c r="T448" s="23">
        <v>0</v>
      </c>
      <c r="U448" s="23">
        <v>0</v>
      </c>
      <c r="V448" s="23">
        <v>0</v>
      </c>
      <c r="W448" s="5">
        <f t="shared" si="12"/>
        <v>150</v>
      </c>
      <c r="X448" s="5">
        <f t="shared" si="13"/>
        <v>450</v>
      </c>
      <c r="Y448" s="13">
        <v>800000000</v>
      </c>
      <c r="Z448" s="20">
        <v>435.09</v>
      </c>
      <c r="AA448" s="20">
        <v>447.76</v>
      </c>
      <c r="AB448" s="20">
        <v>460.79</v>
      </c>
      <c r="AC448" s="51"/>
    </row>
    <row r="449" spans="1:29" s="4" customFormat="1" ht="13.5" hidden="1" customHeight="1" x14ac:dyDescent="0.25">
      <c r="A449" s="25">
        <v>20</v>
      </c>
      <c r="B449" s="24" t="s">
        <v>883</v>
      </c>
      <c r="C449" s="24" t="s">
        <v>186</v>
      </c>
      <c r="D449" s="25">
        <v>40</v>
      </c>
      <c r="E449" s="25" t="s">
        <v>201</v>
      </c>
      <c r="F449" s="24" t="s">
        <v>188</v>
      </c>
      <c r="G449" s="24" t="s">
        <v>195</v>
      </c>
      <c r="H449" s="24" t="s">
        <v>35</v>
      </c>
      <c r="I449" s="24"/>
      <c r="J449" s="24" t="s">
        <v>106</v>
      </c>
      <c r="K449" s="24" t="s">
        <v>190</v>
      </c>
      <c r="L449" s="26">
        <v>14</v>
      </c>
      <c r="M449" s="40">
        <v>2486</v>
      </c>
      <c r="N449" s="41" t="s">
        <v>915</v>
      </c>
      <c r="O449" s="29" t="s">
        <v>918</v>
      </c>
      <c r="P449" s="29" t="s">
        <v>203</v>
      </c>
      <c r="Q449" s="30">
        <v>32</v>
      </c>
      <c r="R449" s="6" t="s">
        <v>41</v>
      </c>
      <c r="S449" s="8">
        <v>8</v>
      </c>
      <c r="T449" s="23">
        <v>0</v>
      </c>
      <c r="U449" s="23">
        <v>0</v>
      </c>
      <c r="V449" s="23">
        <v>0</v>
      </c>
      <c r="W449" s="5">
        <f t="shared" si="12"/>
        <v>8</v>
      </c>
      <c r="X449" s="5">
        <f t="shared" si="13"/>
        <v>24</v>
      </c>
      <c r="Y449" s="13">
        <v>190000000</v>
      </c>
      <c r="Z449" s="20">
        <v>185.41</v>
      </c>
      <c r="AA449" s="20">
        <v>190.8</v>
      </c>
      <c r="AB449" s="20">
        <v>196.36</v>
      </c>
      <c r="AC449" s="51"/>
    </row>
    <row r="450" spans="1:29" s="4" customFormat="1" ht="13.5" hidden="1" customHeight="1" x14ac:dyDescent="0.25">
      <c r="A450" s="25">
        <v>20</v>
      </c>
      <c r="B450" s="24" t="s">
        <v>883</v>
      </c>
      <c r="C450" s="24" t="s">
        <v>186</v>
      </c>
      <c r="D450" s="25">
        <v>34</v>
      </c>
      <c r="E450" s="25" t="s">
        <v>204</v>
      </c>
      <c r="F450" s="24" t="s">
        <v>188</v>
      </c>
      <c r="G450" s="24" t="s">
        <v>205</v>
      </c>
      <c r="H450" s="24" t="s">
        <v>35</v>
      </c>
      <c r="I450" s="24"/>
      <c r="J450" s="24" t="s">
        <v>106</v>
      </c>
      <c r="K450" s="24" t="s">
        <v>190</v>
      </c>
      <c r="L450" s="26">
        <v>15</v>
      </c>
      <c r="M450" s="40">
        <v>2388</v>
      </c>
      <c r="N450" s="41" t="s">
        <v>919</v>
      </c>
      <c r="O450" s="29" t="s">
        <v>920</v>
      </c>
      <c r="P450" s="29" t="s">
        <v>208</v>
      </c>
      <c r="Q450" s="30">
        <v>40</v>
      </c>
      <c r="R450" s="6" t="s">
        <v>41</v>
      </c>
      <c r="S450" s="8">
        <v>10</v>
      </c>
      <c r="T450" s="23">
        <v>0</v>
      </c>
      <c r="U450" s="23">
        <v>0</v>
      </c>
      <c r="V450" s="23">
        <v>0</v>
      </c>
      <c r="W450" s="5">
        <f t="shared" si="12"/>
        <v>10</v>
      </c>
      <c r="X450" s="5">
        <f t="shared" si="13"/>
        <v>30</v>
      </c>
      <c r="Y450" s="13">
        <v>132000000</v>
      </c>
      <c r="Z450" s="20">
        <v>135.04</v>
      </c>
      <c r="AA450" s="20">
        <v>138.97</v>
      </c>
      <c r="AB450" s="20">
        <v>143.02000000000001</v>
      </c>
      <c r="AC450" s="51"/>
    </row>
    <row r="451" spans="1:29" s="4" customFormat="1" ht="13.5" hidden="1" customHeight="1" x14ac:dyDescent="0.25">
      <c r="A451" s="25">
        <v>20</v>
      </c>
      <c r="B451" s="24" t="s">
        <v>883</v>
      </c>
      <c r="C451" s="24" t="s">
        <v>186</v>
      </c>
      <c r="D451" s="25">
        <v>35</v>
      </c>
      <c r="E451" s="25" t="s">
        <v>209</v>
      </c>
      <c r="F451" s="24" t="s">
        <v>188</v>
      </c>
      <c r="G451" s="24" t="s">
        <v>205</v>
      </c>
      <c r="H451" s="24" t="s">
        <v>35</v>
      </c>
      <c r="I451" s="24"/>
      <c r="J451" s="24" t="s">
        <v>106</v>
      </c>
      <c r="K451" s="24" t="s">
        <v>190</v>
      </c>
      <c r="L451" s="26">
        <v>15</v>
      </c>
      <c r="M451" s="40">
        <v>2388</v>
      </c>
      <c r="N451" s="41" t="s">
        <v>919</v>
      </c>
      <c r="O451" s="29" t="s">
        <v>921</v>
      </c>
      <c r="P451" s="29" t="s">
        <v>211</v>
      </c>
      <c r="Q451" s="30">
        <v>1200</v>
      </c>
      <c r="R451" s="6" t="s">
        <v>41</v>
      </c>
      <c r="S451" s="8">
        <v>300</v>
      </c>
      <c r="T451" s="23">
        <v>0</v>
      </c>
      <c r="U451" s="23">
        <v>0</v>
      </c>
      <c r="V451" s="23">
        <v>0</v>
      </c>
      <c r="W451" s="5">
        <f t="shared" si="12"/>
        <v>300</v>
      </c>
      <c r="X451" s="5">
        <f t="shared" si="13"/>
        <v>900</v>
      </c>
      <c r="Y451" s="13">
        <v>1000000000</v>
      </c>
      <c r="Z451" s="20">
        <v>689.72</v>
      </c>
      <c r="AA451" s="20">
        <v>709.79</v>
      </c>
      <c r="AB451" s="20">
        <v>730.46</v>
      </c>
      <c r="AC451" s="51"/>
    </row>
    <row r="452" spans="1:29" s="4" customFormat="1" ht="13.5" hidden="1" customHeight="1" x14ac:dyDescent="0.25">
      <c r="A452" s="25">
        <v>20</v>
      </c>
      <c r="B452" s="24" t="s">
        <v>883</v>
      </c>
      <c r="C452" s="24" t="s">
        <v>186</v>
      </c>
      <c r="D452" s="25">
        <v>36</v>
      </c>
      <c r="E452" s="25" t="s">
        <v>212</v>
      </c>
      <c r="F452" s="24" t="s">
        <v>188</v>
      </c>
      <c r="G452" s="24" t="s">
        <v>205</v>
      </c>
      <c r="H452" s="24" t="s">
        <v>35</v>
      </c>
      <c r="I452" s="24"/>
      <c r="J452" s="24" t="s">
        <v>106</v>
      </c>
      <c r="K452" s="24" t="s">
        <v>190</v>
      </c>
      <c r="L452" s="26">
        <v>15</v>
      </c>
      <c r="M452" s="40">
        <v>2388</v>
      </c>
      <c r="N452" s="41" t="s">
        <v>919</v>
      </c>
      <c r="O452" s="29" t="s">
        <v>922</v>
      </c>
      <c r="P452" s="29" t="s">
        <v>200</v>
      </c>
      <c r="Q452" s="30">
        <v>1000</v>
      </c>
      <c r="R452" s="6" t="s">
        <v>41</v>
      </c>
      <c r="S452" s="8">
        <v>250</v>
      </c>
      <c r="T452" s="23">
        <v>0</v>
      </c>
      <c r="U452" s="23">
        <v>0</v>
      </c>
      <c r="V452" s="23">
        <v>0</v>
      </c>
      <c r="W452" s="5">
        <f t="shared" si="12"/>
        <v>250</v>
      </c>
      <c r="X452" s="5">
        <f t="shared" si="13"/>
        <v>750</v>
      </c>
      <c r="Y452" s="13">
        <v>800000000</v>
      </c>
      <c r="Z452" s="20">
        <v>603.5</v>
      </c>
      <c r="AA452" s="20">
        <v>621.07000000000005</v>
      </c>
      <c r="AB452" s="20">
        <v>639.15</v>
      </c>
      <c r="AC452" s="51"/>
    </row>
    <row r="453" spans="1:29" s="4" customFormat="1" ht="13.5" hidden="1" customHeight="1" x14ac:dyDescent="0.25">
      <c r="A453" s="25">
        <v>20</v>
      </c>
      <c r="B453" s="24" t="s">
        <v>883</v>
      </c>
      <c r="C453" s="24" t="s">
        <v>186</v>
      </c>
      <c r="D453" s="25">
        <v>37</v>
      </c>
      <c r="E453" s="25" t="s">
        <v>214</v>
      </c>
      <c r="F453" s="24" t="s">
        <v>188</v>
      </c>
      <c r="G453" s="24" t="s">
        <v>205</v>
      </c>
      <c r="H453" s="24" t="s">
        <v>35</v>
      </c>
      <c r="I453" s="24"/>
      <c r="J453" s="24" t="s">
        <v>106</v>
      </c>
      <c r="K453" s="24" t="s">
        <v>190</v>
      </c>
      <c r="L453" s="26">
        <v>15</v>
      </c>
      <c r="M453" s="40">
        <v>2388</v>
      </c>
      <c r="N453" s="41" t="s">
        <v>919</v>
      </c>
      <c r="O453" s="29" t="s">
        <v>923</v>
      </c>
      <c r="P453" s="29" t="s">
        <v>64</v>
      </c>
      <c r="Q453" s="30">
        <v>1000</v>
      </c>
      <c r="R453" s="6" t="s">
        <v>41</v>
      </c>
      <c r="S453" s="8">
        <v>250</v>
      </c>
      <c r="T453" s="23">
        <v>0</v>
      </c>
      <c r="U453" s="23">
        <v>0</v>
      </c>
      <c r="V453" s="23">
        <v>0</v>
      </c>
      <c r="W453" s="5">
        <f t="shared" si="12"/>
        <v>250</v>
      </c>
      <c r="X453" s="5">
        <f t="shared" si="13"/>
        <v>750</v>
      </c>
      <c r="Y453" s="13">
        <v>300000000</v>
      </c>
      <c r="Z453" s="20">
        <v>297.89</v>
      </c>
      <c r="AA453" s="20">
        <v>306.56</v>
      </c>
      <c r="AB453" s="20">
        <v>315.49</v>
      </c>
      <c r="AC453" s="51"/>
    </row>
    <row r="454" spans="1:29" s="4" customFormat="1" ht="13.5" hidden="1" customHeight="1" x14ac:dyDescent="0.25">
      <c r="A454" s="25">
        <v>20</v>
      </c>
      <c r="B454" s="24" t="s">
        <v>883</v>
      </c>
      <c r="C454" s="24" t="s">
        <v>216</v>
      </c>
      <c r="D454" s="25">
        <v>43</v>
      </c>
      <c r="E454" s="25" t="s">
        <v>217</v>
      </c>
      <c r="F454" s="24" t="s">
        <v>163</v>
      </c>
      <c r="G454" s="24" t="s">
        <v>218</v>
      </c>
      <c r="H454" s="24" t="s">
        <v>35</v>
      </c>
      <c r="I454" s="24"/>
      <c r="J454" s="24" t="s">
        <v>106</v>
      </c>
      <c r="K454" s="24" t="s">
        <v>219</v>
      </c>
      <c r="L454" s="26">
        <v>16</v>
      </c>
      <c r="M454" s="40">
        <v>2666</v>
      </c>
      <c r="N454" s="41" t="s">
        <v>924</v>
      </c>
      <c r="O454" s="29" t="s">
        <v>925</v>
      </c>
      <c r="P454" s="29" t="s">
        <v>84</v>
      </c>
      <c r="Q454" s="30">
        <v>600</v>
      </c>
      <c r="R454" s="6" t="s">
        <v>41</v>
      </c>
      <c r="S454" s="8">
        <v>150</v>
      </c>
      <c r="T454" s="23">
        <v>0</v>
      </c>
      <c r="U454" s="23">
        <v>0</v>
      </c>
      <c r="V454" s="23">
        <v>0</v>
      </c>
      <c r="W454" s="5">
        <f t="shared" si="12"/>
        <v>150</v>
      </c>
      <c r="X454" s="5">
        <f t="shared" si="13"/>
        <v>450</v>
      </c>
      <c r="Y454" s="13">
        <v>200000000</v>
      </c>
      <c r="Z454" s="20">
        <v>176.14</v>
      </c>
      <c r="AA454" s="20">
        <v>181.26</v>
      </c>
      <c r="AB454" s="20">
        <v>186.54</v>
      </c>
      <c r="AC454" s="51"/>
    </row>
    <row r="455" spans="1:29" s="4" customFormat="1" ht="13.5" hidden="1" customHeight="1" x14ac:dyDescent="0.25">
      <c r="A455" s="25">
        <v>20</v>
      </c>
      <c r="B455" s="24" t="s">
        <v>883</v>
      </c>
      <c r="C455" s="24" t="s">
        <v>216</v>
      </c>
      <c r="D455" s="25">
        <v>44</v>
      </c>
      <c r="E455" s="25" t="s">
        <v>222</v>
      </c>
      <c r="F455" s="24" t="s">
        <v>163</v>
      </c>
      <c r="G455" s="24" t="s">
        <v>218</v>
      </c>
      <c r="H455" s="24" t="s">
        <v>35</v>
      </c>
      <c r="I455" s="24"/>
      <c r="J455" s="24" t="s">
        <v>106</v>
      </c>
      <c r="K455" s="24" t="s">
        <v>219</v>
      </c>
      <c r="L455" s="26">
        <v>16</v>
      </c>
      <c r="M455" s="40">
        <v>2666</v>
      </c>
      <c r="N455" s="41" t="s">
        <v>924</v>
      </c>
      <c r="O455" s="29" t="s">
        <v>926</v>
      </c>
      <c r="P455" s="29" t="s">
        <v>224</v>
      </c>
      <c r="Q455" s="30">
        <v>1000</v>
      </c>
      <c r="R455" s="6" t="s">
        <v>41</v>
      </c>
      <c r="S455" s="8">
        <v>250</v>
      </c>
      <c r="T455" s="23">
        <v>0</v>
      </c>
      <c r="U455" s="23">
        <v>0</v>
      </c>
      <c r="V455" s="23">
        <v>0</v>
      </c>
      <c r="W455" s="5">
        <f t="shared" si="12"/>
        <v>250</v>
      </c>
      <c r="X455" s="5">
        <f t="shared" si="13"/>
        <v>750</v>
      </c>
      <c r="Y455" s="13">
        <v>783000000</v>
      </c>
      <c r="Z455" s="20">
        <v>702.08</v>
      </c>
      <c r="AA455" s="20">
        <v>722.51</v>
      </c>
      <c r="AB455" s="20">
        <v>743.55</v>
      </c>
      <c r="AC455" s="51"/>
    </row>
    <row r="456" spans="1:29" s="4" customFormat="1" ht="13.5" hidden="1" customHeight="1" x14ac:dyDescent="0.25">
      <c r="A456" s="32">
        <v>20</v>
      </c>
      <c r="B456" s="31" t="s">
        <v>883</v>
      </c>
      <c r="C456" s="31" t="s">
        <v>228</v>
      </c>
      <c r="D456" s="32">
        <v>50</v>
      </c>
      <c r="E456" s="32" t="s">
        <v>229</v>
      </c>
      <c r="F456" s="31" t="s">
        <v>230</v>
      </c>
      <c r="G456" s="31" t="s">
        <v>231</v>
      </c>
      <c r="H456" s="31" t="s">
        <v>59</v>
      </c>
      <c r="I456" s="31" t="s">
        <v>232</v>
      </c>
      <c r="J456" s="31" t="s">
        <v>233</v>
      </c>
      <c r="K456" s="31" t="s">
        <v>234</v>
      </c>
      <c r="L456" s="33">
        <v>17</v>
      </c>
      <c r="M456" s="40">
        <v>2703</v>
      </c>
      <c r="N456" s="43" t="s">
        <v>927</v>
      </c>
      <c r="O456" s="36" t="s">
        <v>928</v>
      </c>
      <c r="P456" s="36" t="s">
        <v>64</v>
      </c>
      <c r="Q456" s="37">
        <v>18</v>
      </c>
      <c r="R456" s="7" t="s">
        <v>41</v>
      </c>
      <c r="S456" s="9">
        <v>4.5</v>
      </c>
      <c r="T456" s="23">
        <v>0</v>
      </c>
      <c r="U456" s="23">
        <v>0</v>
      </c>
      <c r="V456" s="23">
        <v>0</v>
      </c>
      <c r="W456" s="5">
        <f t="shared" si="12"/>
        <v>4.5</v>
      </c>
      <c r="X456" s="5">
        <f t="shared" si="13"/>
        <v>13.5</v>
      </c>
      <c r="Y456" s="14">
        <v>830000000</v>
      </c>
      <c r="Z456" s="20">
        <v>830</v>
      </c>
      <c r="AA456" s="20">
        <v>830</v>
      </c>
      <c r="AB456" s="21">
        <v>830</v>
      </c>
      <c r="AC456" s="52"/>
    </row>
    <row r="457" spans="1:29" s="4" customFormat="1" ht="13.5" hidden="1" customHeight="1" x14ac:dyDescent="0.25">
      <c r="A457" s="25">
        <v>20</v>
      </c>
      <c r="B457" s="24" t="s">
        <v>883</v>
      </c>
      <c r="C457" s="24" t="s">
        <v>228</v>
      </c>
      <c r="D457" s="25">
        <v>51</v>
      </c>
      <c r="E457" s="25" t="s">
        <v>237</v>
      </c>
      <c r="F457" s="24" t="s">
        <v>230</v>
      </c>
      <c r="G457" s="24" t="s">
        <v>238</v>
      </c>
      <c r="H457" s="24" t="s">
        <v>59</v>
      </c>
      <c r="I457" s="24" t="s">
        <v>232</v>
      </c>
      <c r="J457" s="24" t="s">
        <v>233</v>
      </c>
      <c r="K457" s="24" t="s">
        <v>234</v>
      </c>
      <c r="L457" s="26">
        <v>17</v>
      </c>
      <c r="M457" s="27">
        <v>2703</v>
      </c>
      <c r="N457" s="28" t="s">
        <v>927</v>
      </c>
      <c r="O457" s="29" t="s">
        <v>929</v>
      </c>
      <c r="P457" s="29" t="s">
        <v>240</v>
      </c>
      <c r="Q457" s="30">
        <v>160</v>
      </c>
      <c r="R457" s="6" t="s">
        <v>41</v>
      </c>
      <c r="S457" s="8">
        <v>40</v>
      </c>
      <c r="T457" s="23">
        <v>0</v>
      </c>
      <c r="U457" s="23">
        <v>0</v>
      </c>
      <c r="V457" s="23">
        <v>0</v>
      </c>
      <c r="W457" s="5">
        <f t="shared" ref="W457:W520" si="14">IF(R457="Constante",SUM(S457:V457)/4,IF(R457="Suma",SUM(S457:V457),0))</f>
        <v>40</v>
      </c>
      <c r="X457" s="5">
        <f t="shared" ref="X457:X520" si="15">Q457-W457</f>
        <v>120</v>
      </c>
      <c r="Y457" s="13">
        <v>2000000000</v>
      </c>
      <c r="Z457" s="20">
        <v>2000</v>
      </c>
      <c r="AA457" s="20">
        <v>2000</v>
      </c>
      <c r="AB457" s="20">
        <v>2000</v>
      </c>
      <c r="AC457" s="51"/>
    </row>
    <row r="458" spans="1:29" s="4" customFormat="1" ht="13.5" hidden="1" customHeight="1" x14ac:dyDescent="0.25">
      <c r="A458" s="25">
        <v>20</v>
      </c>
      <c r="B458" s="24" t="s">
        <v>883</v>
      </c>
      <c r="C458" s="24" t="s">
        <v>228</v>
      </c>
      <c r="D458" s="25">
        <v>52</v>
      </c>
      <c r="E458" s="25" t="s">
        <v>241</v>
      </c>
      <c r="F458" s="24" t="s">
        <v>230</v>
      </c>
      <c r="G458" s="24" t="s">
        <v>238</v>
      </c>
      <c r="H458" s="24" t="s">
        <v>59</v>
      </c>
      <c r="I458" s="24" t="s">
        <v>232</v>
      </c>
      <c r="J458" s="24" t="s">
        <v>233</v>
      </c>
      <c r="K458" s="24" t="s">
        <v>234</v>
      </c>
      <c r="L458" s="26">
        <v>17</v>
      </c>
      <c r="M458" s="27">
        <v>2703</v>
      </c>
      <c r="N458" s="28" t="s">
        <v>927</v>
      </c>
      <c r="O458" s="29" t="s">
        <v>930</v>
      </c>
      <c r="P458" s="29" t="s">
        <v>243</v>
      </c>
      <c r="Q458" s="30">
        <v>160</v>
      </c>
      <c r="R458" s="6" t="s">
        <v>41</v>
      </c>
      <c r="S458" s="8">
        <v>40</v>
      </c>
      <c r="T458" s="23">
        <v>0</v>
      </c>
      <c r="U458" s="23">
        <v>0</v>
      </c>
      <c r="V458" s="23">
        <v>0</v>
      </c>
      <c r="W458" s="5">
        <f t="shared" si="14"/>
        <v>40</v>
      </c>
      <c r="X458" s="5">
        <f t="shared" si="15"/>
        <v>120</v>
      </c>
      <c r="Y458" s="13">
        <v>1000000000</v>
      </c>
      <c r="Z458" s="20">
        <v>1000</v>
      </c>
      <c r="AA458" s="20">
        <v>1000</v>
      </c>
      <c r="AB458" s="20">
        <v>1000</v>
      </c>
      <c r="AC458" s="51"/>
    </row>
    <row r="459" spans="1:29" s="4" customFormat="1" ht="13.5" hidden="1" customHeight="1" x14ac:dyDescent="0.25">
      <c r="A459" s="25">
        <v>20</v>
      </c>
      <c r="B459" s="24" t="s">
        <v>883</v>
      </c>
      <c r="C459" s="24" t="s">
        <v>228</v>
      </c>
      <c r="D459" s="25">
        <v>53</v>
      </c>
      <c r="E459" s="25" t="s">
        <v>931</v>
      </c>
      <c r="F459" s="24" t="s">
        <v>230</v>
      </c>
      <c r="G459" s="24" t="s">
        <v>932</v>
      </c>
      <c r="H459" s="24" t="s">
        <v>35</v>
      </c>
      <c r="I459" s="24"/>
      <c r="J459" s="24" t="s">
        <v>233</v>
      </c>
      <c r="K459" s="24" t="s">
        <v>234</v>
      </c>
      <c r="L459" s="26">
        <v>17</v>
      </c>
      <c r="M459" s="27">
        <v>2703</v>
      </c>
      <c r="N459" s="28" t="s">
        <v>927</v>
      </c>
      <c r="O459" s="29" t="s">
        <v>933</v>
      </c>
      <c r="P459" s="29" t="s">
        <v>934</v>
      </c>
      <c r="Q459" s="30">
        <v>8</v>
      </c>
      <c r="R459" s="6" t="s">
        <v>41</v>
      </c>
      <c r="S459" s="8">
        <v>2</v>
      </c>
      <c r="T459" s="23">
        <v>0</v>
      </c>
      <c r="U459" s="23">
        <v>0</v>
      </c>
      <c r="V459" s="23">
        <v>0</v>
      </c>
      <c r="W459" s="5">
        <f t="shared" si="14"/>
        <v>2</v>
      </c>
      <c r="X459" s="5">
        <f t="shared" si="15"/>
        <v>6</v>
      </c>
      <c r="Y459" s="13">
        <v>300000000</v>
      </c>
      <c r="Z459" s="20">
        <v>309.63</v>
      </c>
      <c r="AA459" s="20">
        <v>318.64</v>
      </c>
      <c r="AB459" s="20">
        <v>327.92</v>
      </c>
      <c r="AC459" s="51"/>
    </row>
    <row r="460" spans="1:29" s="4" customFormat="1" ht="13.5" hidden="1" customHeight="1" x14ac:dyDescent="0.25">
      <c r="A460" s="25">
        <v>20</v>
      </c>
      <c r="B460" s="24" t="s">
        <v>883</v>
      </c>
      <c r="C460" s="24" t="s">
        <v>244</v>
      </c>
      <c r="D460" s="25">
        <v>54</v>
      </c>
      <c r="E460" s="25" t="s">
        <v>245</v>
      </c>
      <c r="F460" s="24" t="s">
        <v>246</v>
      </c>
      <c r="G460" s="24" t="s">
        <v>247</v>
      </c>
      <c r="H460" s="24" t="s">
        <v>35</v>
      </c>
      <c r="I460" s="24"/>
      <c r="J460" s="24" t="s">
        <v>233</v>
      </c>
      <c r="K460" s="24" t="s">
        <v>248</v>
      </c>
      <c r="L460" s="26">
        <v>18</v>
      </c>
      <c r="M460" s="27">
        <v>2395</v>
      </c>
      <c r="N460" s="28" t="s">
        <v>935</v>
      </c>
      <c r="O460" s="29" t="s">
        <v>477</v>
      </c>
      <c r="P460" s="29" t="s">
        <v>40</v>
      </c>
      <c r="Q460" s="30">
        <v>4</v>
      </c>
      <c r="R460" s="6" t="s">
        <v>41</v>
      </c>
      <c r="S460" s="8">
        <v>4.5</v>
      </c>
      <c r="T460" s="23">
        <v>0</v>
      </c>
      <c r="U460" s="23">
        <v>0</v>
      </c>
      <c r="V460" s="23">
        <v>0</v>
      </c>
      <c r="W460" s="5">
        <f t="shared" si="14"/>
        <v>4.5</v>
      </c>
      <c r="X460" s="5">
        <f t="shared" si="15"/>
        <v>-0.5</v>
      </c>
      <c r="Y460" s="13">
        <v>230000000</v>
      </c>
      <c r="Z460" s="20">
        <v>234.85</v>
      </c>
      <c r="AA460" s="20">
        <v>241.69</v>
      </c>
      <c r="AB460" s="20">
        <v>248.72</v>
      </c>
      <c r="AC460" s="51"/>
    </row>
    <row r="461" spans="1:29" s="4" customFormat="1" ht="13.5" hidden="1" customHeight="1" x14ac:dyDescent="0.25">
      <c r="A461" s="25">
        <v>20</v>
      </c>
      <c r="B461" s="24" t="s">
        <v>883</v>
      </c>
      <c r="C461" s="24" t="s">
        <v>186</v>
      </c>
      <c r="D461" s="25">
        <v>56</v>
      </c>
      <c r="E461" s="25" t="s">
        <v>256</v>
      </c>
      <c r="F461" s="24" t="s">
        <v>188</v>
      </c>
      <c r="G461" s="24" t="s">
        <v>257</v>
      </c>
      <c r="H461" s="24" t="s">
        <v>35</v>
      </c>
      <c r="I461" s="24"/>
      <c r="J461" s="24" t="s">
        <v>233</v>
      </c>
      <c r="K461" s="24" t="s">
        <v>258</v>
      </c>
      <c r="L461" s="26">
        <v>19</v>
      </c>
      <c r="M461" s="27">
        <v>2288</v>
      </c>
      <c r="N461" s="28" t="s">
        <v>936</v>
      </c>
      <c r="O461" s="29" t="s">
        <v>937</v>
      </c>
      <c r="P461" s="29" t="s">
        <v>261</v>
      </c>
      <c r="Q461" s="30">
        <v>20</v>
      </c>
      <c r="R461" s="6" t="s">
        <v>41</v>
      </c>
      <c r="S461" s="8">
        <v>5</v>
      </c>
      <c r="T461" s="23">
        <v>0</v>
      </c>
      <c r="U461" s="23">
        <v>0</v>
      </c>
      <c r="V461" s="23">
        <v>0</v>
      </c>
      <c r="W461" s="5">
        <f t="shared" si="14"/>
        <v>5</v>
      </c>
      <c r="X461" s="5">
        <f t="shared" si="15"/>
        <v>15</v>
      </c>
      <c r="Y461" s="13">
        <v>210000000</v>
      </c>
      <c r="Z461" s="20">
        <v>216.31</v>
      </c>
      <c r="AA461" s="20">
        <v>222.61</v>
      </c>
      <c r="AB461" s="20">
        <v>229.09</v>
      </c>
      <c r="AC461" s="51"/>
    </row>
    <row r="462" spans="1:29" s="4" customFormat="1" ht="13.5" hidden="1" customHeight="1" x14ac:dyDescent="0.25">
      <c r="A462" s="25">
        <v>20</v>
      </c>
      <c r="B462" s="24" t="s">
        <v>883</v>
      </c>
      <c r="C462" s="24" t="s">
        <v>244</v>
      </c>
      <c r="D462" s="25">
        <v>57</v>
      </c>
      <c r="E462" s="25" t="s">
        <v>262</v>
      </c>
      <c r="F462" s="24" t="s">
        <v>252</v>
      </c>
      <c r="G462" s="24" t="s">
        <v>263</v>
      </c>
      <c r="H462" s="24" t="s">
        <v>35</v>
      </c>
      <c r="I462" s="24"/>
      <c r="J462" s="24" t="s">
        <v>233</v>
      </c>
      <c r="K462" s="24" t="s">
        <v>258</v>
      </c>
      <c r="L462" s="26">
        <v>20</v>
      </c>
      <c r="M462" s="27">
        <v>2315</v>
      </c>
      <c r="N462" s="28" t="s">
        <v>938</v>
      </c>
      <c r="O462" s="29" t="s">
        <v>939</v>
      </c>
      <c r="P462" s="29" t="s">
        <v>266</v>
      </c>
      <c r="Q462" s="30">
        <v>600</v>
      </c>
      <c r="R462" s="6" t="s">
        <v>41</v>
      </c>
      <c r="S462" s="8">
        <v>150</v>
      </c>
      <c r="T462" s="23">
        <v>0</v>
      </c>
      <c r="U462" s="23">
        <v>0</v>
      </c>
      <c r="V462" s="23">
        <v>0</v>
      </c>
      <c r="W462" s="5">
        <f t="shared" si="14"/>
        <v>150</v>
      </c>
      <c r="X462" s="5">
        <f t="shared" si="15"/>
        <v>450</v>
      </c>
      <c r="Y462" s="13">
        <v>1245000000</v>
      </c>
      <c r="Z462" s="20">
        <v>1113.68</v>
      </c>
      <c r="AA462" s="20">
        <v>1146.0999999999999</v>
      </c>
      <c r="AB462" s="20">
        <v>1179.47</v>
      </c>
      <c r="AC462" s="51"/>
    </row>
    <row r="463" spans="1:29" s="4" customFormat="1" ht="13.5" hidden="1" customHeight="1" x14ac:dyDescent="0.25">
      <c r="A463" s="25">
        <v>20</v>
      </c>
      <c r="B463" s="24" t="s">
        <v>883</v>
      </c>
      <c r="C463" s="24" t="s">
        <v>244</v>
      </c>
      <c r="D463" s="25">
        <v>58</v>
      </c>
      <c r="E463" s="25" t="s">
        <v>267</v>
      </c>
      <c r="F463" s="24" t="s">
        <v>252</v>
      </c>
      <c r="G463" s="24" t="s">
        <v>268</v>
      </c>
      <c r="H463" s="24" t="s">
        <v>35</v>
      </c>
      <c r="I463" s="24"/>
      <c r="J463" s="24" t="s">
        <v>233</v>
      </c>
      <c r="K463" s="24" t="s">
        <v>258</v>
      </c>
      <c r="L463" s="26">
        <v>20</v>
      </c>
      <c r="M463" s="27">
        <v>2315</v>
      </c>
      <c r="N463" s="28" t="s">
        <v>938</v>
      </c>
      <c r="O463" s="29" t="s">
        <v>940</v>
      </c>
      <c r="P463" s="29" t="s">
        <v>270</v>
      </c>
      <c r="Q463" s="30">
        <v>120</v>
      </c>
      <c r="R463" s="6" t="s">
        <v>41</v>
      </c>
      <c r="S463" s="8">
        <v>30</v>
      </c>
      <c r="T463" s="23">
        <v>0</v>
      </c>
      <c r="U463" s="23">
        <v>0</v>
      </c>
      <c r="V463" s="23">
        <v>0</v>
      </c>
      <c r="W463" s="5">
        <f t="shared" si="14"/>
        <v>30</v>
      </c>
      <c r="X463" s="5">
        <f t="shared" si="15"/>
        <v>90</v>
      </c>
      <c r="Y463" s="13">
        <v>690000000</v>
      </c>
      <c r="Z463" s="20">
        <v>618.64</v>
      </c>
      <c r="AA463" s="20">
        <v>636.65</v>
      </c>
      <c r="AB463" s="20">
        <v>655.19000000000005</v>
      </c>
      <c r="AC463" s="51"/>
    </row>
    <row r="464" spans="1:29" s="4" customFormat="1" ht="13.5" hidden="1" customHeight="1" x14ac:dyDescent="0.25">
      <c r="A464" s="25">
        <v>20</v>
      </c>
      <c r="B464" s="24" t="s">
        <v>883</v>
      </c>
      <c r="C464" s="24" t="s">
        <v>347</v>
      </c>
      <c r="D464" s="25">
        <v>59</v>
      </c>
      <c r="E464" s="25" t="s">
        <v>483</v>
      </c>
      <c r="F464" s="24" t="s">
        <v>349</v>
      </c>
      <c r="G464" s="24" t="s">
        <v>484</v>
      </c>
      <c r="H464" s="24" t="s">
        <v>59</v>
      </c>
      <c r="I464" s="24"/>
      <c r="J464" s="24" t="s">
        <v>274</v>
      </c>
      <c r="K464" s="24" t="s">
        <v>485</v>
      </c>
      <c r="L464" s="26">
        <v>21</v>
      </c>
      <c r="M464" s="27">
        <v>2362</v>
      </c>
      <c r="N464" s="28" t="s">
        <v>941</v>
      </c>
      <c r="O464" s="29" t="s">
        <v>942</v>
      </c>
      <c r="P464" s="29" t="s">
        <v>488</v>
      </c>
      <c r="Q464" s="30">
        <v>150</v>
      </c>
      <c r="R464" s="6" t="s">
        <v>41</v>
      </c>
      <c r="S464" s="8">
        <v>37.5</v>
      </c>
      <c r="T464" s="23">
        <v>0</v>
      </c>
      <c r="U464" s="23">
        <v>0</v>
      </c>
      <c r="V464" s="23">
        <v>0</v>
      </c>
      <c r="W464" s="5">
        <f t="shared" si="14"/>
        <v>37.5</v>
      </c>
      <c r="X464" s="5">
        <f t="shared" si="15"/>
        <v>112.5</v>
      </c>
      <c r="Y464" s="13">
        <v>580000000</v>
      </c>
      <c r="Z464" s="20">
        <v>570</v>
      </c>
      <c r="AA464" s="20">
        <v>570</v>
      </c>
      <c r="AB464" s="20">
        <v>580</v>
      </c>
      <c r="AC464" s="51"/>
    </row>
    <row r="465" spans="1:29" s="4" customFormat="1" ht="13.5" hidden="1" customHeight="1" x14ac:dyDescent="0.25">
      <c r="A465" s="25">
        <v>20</v>
      </c>
      <c r="B465" s="24" t="s">
        <v>883</v>
      </c>
      <c r="C465" s="24" t="s">
        <v>186</v>
      </c>
      <c r="D465" s="25">
        <v>60</v>
      </c>
      <c r="E465" s="25" t="s">
        <v>489</v>
      </c>
      <c r="F465" s="24" t="s">
        <v>272</v>
      </c>
      <c r="G465" s="24" t="s">
        <v>273</v>
      </c>
      <c r="H465" s="24" t="s">
        <v>35</v>
      </c>
      <c r="I465" s="24"/>
      <c r="J465" s="24" t="s">
        <v>274</v>
      </c>
      <c r="K465" s="24" t="s">
        <v>275</v>
      </c>
      <c r="L465" s="26">
        <v>22</v>
      </c>
      <c r="M465" s="27">
        <v>2358</v>
      </c>
      <c r="N465" s="28" t="s">
        <v>943</v>
      </c>
      <c r="O465" s="29" t="s">
        <v>944</v>
      </c>
      <c r="P465" s="29" t="s">
        <v>492</v>
      </c>
      <c r="Q465" s="30">
        <v>4000</v>
      </c>
      <c r="R465" s="6" t="s">
        <v>41</v>
      </c>
      <c r="S465" s="8">
        <v>1000</v>
      </c>
      <c r="T465" s="23">
        <v>0</v>
      </c>
      <c r="U465" s="23">
        <v>0</v>
      </c>
      <c r="V465" s="23">
        <v>0</v>
      </c>
      <c r="W465" s="5">
        <f t="shared" si="14"/>
        <v>1000</v>
      </c>
      <c r="X465" s="5">
        <f t="shared" si="15"/>
        <v>3000</v>
      </c>
      <c r="Y465" s="13">
        <v>1000000000</v>
      </c>
      <c r="Z465" s="20">
        <v>679.83</v>
      </c>
      <c r="AA465" s="20">
        <v>699.62</v>
      </c>
      <c r="AB465" s="20">
        <v>719.99</v>
      </c>
      <c r="AC465" s="51"/>
    </row>
    <row r="466" spans="1:29" s="4" customFormat="1" ht="13.5" hidden="1" customHeight="1" x14ac:dyDescent="0.25">
      <c r="A466" s="25">
        <v>20</v>
      </c>
      <c r="B466" s="24" t="s">
        <v>883</v>
      </c>
      <c r="C466" s="24" t="s">
        <v>186</v>
      </c>
      <c r="D466" s="25">
        <v>61</v>
      </c>
      <c r="E466" s="25" t="s">
        <v>271</v>
      </c>
      <c r="F466" s="24" t="s">
        <v>272</v>
      </c>
      <c r="G466" s="24" t="s">
        <v>273</v>
      </c>
      <c r="H466" s="24" t="s">
        <v>35</v>
      </c>
      <c r="I466" s="24"/>
      <c r="J466" s="24" t="s">
        <v>274</v>
      </c>
      <c r="K466" s="24" t="s">
        <v>275</v>
      </c>
      <c r="L466" s="26">
        <v>22</v>
      </c>
      <c r="M466" s="27">
        <v>2358</v>
      </c>
      <c r="N466" s="28" t="s">
        <v>943</v>
      </c>
      <c r="O466" s="29" t="s">
        <v>945</v>
      </c>
      <c r="P466" s="29" t="s">
        <v>67</v>
      </c>
      <c r="Q466" s="30">
        <v>1</v>
      </c>
      <c r="R466" s="6" t="s">
        <v>41</v>
      </c>
      <c r="S466" s="8">
        <v>2.5000000000000001E-2</v>
      </c>
      <c r="T466" s="23">
        <v>0</v>
      </c>
      <c r="U466" s="23">
        <v>0</v>
      </c>
      <c r="V466" s="23">
        <v>0</v>
      </c>
      <c r="W466" s="5">
        <f t="shared" si="14"/>
        <v>2.5000000000000001E-2</v>
      </c>
      <c r="X466" s="5">
        <f t="shared" si="15"/>
        <v>0.97499999999999998</v>
      </c>
      <c r="Y466" s="13">
        <v>340000000</v>
      </c>
      <c r="Z466" s="20">
        <v>347.33</v>
      </c>
      <c r="AA466" s="20">
        <v>357.44</v>
      </c>
      <c r="AB466" s="20">
        <v>367.85</v>
      </c>
      <c r="AC466" s="51"/>
    </row>
    <row r="467" spans="1:29" s="4" customFormat="1" ht="13.5" hidden="1" customHeight="1" x14ac:dyDescent="0.25">
      <c r="A467" s="25">
        <v>20</v>
      </c>
      <c r="B467" s="24" t="s">
        <v>883</v>
      </c>
      <c r="C467" s="24" t="s">
        <v>278</v>
      </c>
      <c r="D467" s="25">
        <v>73</v>
      </c>
      <c r="E467" s="25" t="s">
        <v>295</v>
      </c>
      <c r="F467" s="24" t="s">
        <v>272</v>
      </c>
      <c r="G467" s="24" t="s">
        <v>296</v>
      </c>
      <c r="H467" s="24" t="s">
        <v>59</v>
      </c>
      <c r="I467" s="24"/>
      <c r="J467" s="24" t="s">
        <v>274</v>
      </c>
      <c r="K467" s="24" t="s">
        <v>282</v>
      </c>
      <c r="L467" s="26">
        <v>23</v>
      </c>
      <c r="M467" s="27">
        <v>2671</v>
      </c>
      <c r="N467" s="28" t="s">
        <v>946</v>
      </c>
      <c r="O467" s="29" t="s">
        <v>947</v>
      </c>
      <c r="P467" s="29" t="s">
        <v>285</v>
      </c>
      <c r="Q467" s="30">
        <v>4</v>
      </c>
      <c r="R467" s="6" t="s">
        <v>41</v>
      </c>
      <c r="S467" s="8">
        <v>1</v>
      </c>
      <c r="T467" s="23">
        <v>0</v>
      </c>
      <c r="U467" s="23">
        <v>0</v>
      </c>
      <c r="V467" s="23">
        <v>0</v>
      </c>
      <c r="W467" s="5">
        <f t="shared" si="14"/>
        <v>1</v>
      </c>
      <c r="X467" s="5">
        <f t="shared" si="15"/>
        <v>3</v>
      </c>
      <c r="Y467" s="13">
        <v>450000000</v>
      </c>
      <c r="Z467" s="20">
        <v>450</v>
      </c>
      <c r="AA467" s="20">
        <v>450</v>
      </c>
      <c r="AB467" s="20">
        <v>550</v>
      </c>
      <c r="AC467" s="51"/>
    </row>
    <row r="468" spans="1:29" s="4" customFormat="1" ht="13.5" hidden="1" customHeight="1" x14ac:dyDescent="0.25">
      <c r="A468" s="25">
        <v>20</v>
      </c>
      <c r="B468" s="24" t="s">
        <v>883</v>
      </c>
      <c r="C468" s="24" t="s">
        <v>278</v>
      </c>
      <c r="D468" s="25">
        <v>75</v>
      </c>
      <c r="E468" s="25" t="s">
        <v>300</v>
      </c>
      <c r="F468" s="24" t="s">
        <v>272</v>
      </c>
      <c r="G468" s="24" t="s">
        <v>296</v>
      </c>
      <c r="H468" s="24" t="s">
        <v>59</v>
      </c>
      <c r="I468" s="24"/>
      <c r="J468" s="24" t="s">
        <v>274</v>
      </c>
      <c r="K468" s="24" t="s">
        <v>282</v>
      </c>
      <c r="L468" s="26">
        <v>23</v>
      </c>
      <c r="M468" s="27">
        <v>2671</v>
      </c>
      <c r="N468" s="28" t="s">
        <v>946</v>
      </c>
      <c r="O468" s="29" t="s">
        <v>948</v>
      </c>
      <c r="P468" s="29" t="s">
        <v>288</v>
      </c>
      <c r="Q468" s="30">
        <v>100</v>
      </c>
      <c r="R468" s="6" t="s">
        <v>41</v>
      </c>
      <c r="S468" s="8">
        <v>25</v>
      </c>
      <c r="T468" s="23">
        <v>0</v>
      </c>
      <c r="U468" s="23">
        <v>0</v>
      </c>
      <c r="V468" s="23">
        <v>0</v>
      </c>
      <c r="W468" s="5">
        <f t="shared" si="14"/>
        <v>25</v>
      </c>
      <c r="X468" s="5">
        <f t="shared" si="15"/>
        <v>75</v>
      </c>
      <c r="Y468" s="13">
        <v>420000000</v>
      </c>
      <c r="Z468" s="20">
        <v>420</v>
      </c>
      <c r="AA468" s="20">
        <v>420</v>
      </c>
      <c r="AB468" s="20">
        <v>520</v>
      </c>
      <c r="AC468" s="51"/>
    </row>
    <row r="469" spans="1:29" s="4" customFormat="1" ht="13.5" hidden="1" customHeight="1" x14ac:dyDescent="0.25">
      <c r="A469" s="25">
        <v>20</v>
      </c>
      <c r="B469" s="24" t="s">
        <v>883</v>
      </c>
      <c r="C469" s="24" t="s">
        <v>278</v>
      </c>
      <c r="D469" s="25">
        <v>76</v>
      </c>
      <c r="E469" s="25" t="s">
        <v>302</v>
      </c>
      <c r="F469" s="24" t="s">
        <v>280</v>
      </c>
      <c r="G469" s="24" t="s">
        <v>303</v>
      </c>
      <c r="H469" s="24" t="s">
        <v>35</v>
      </c>
      <c r="I469" s="24"/>
      <c r="J469" s="24" t="s">
        <v>274</v>
      </c>
      <c r="K469" s="24" t="s">
        <v>282</v>
      </c>
      <c r="L469" s="26">
        <v>23</v>
      </c>
      <c r="M469" s="27">
        <v>2671</v>
      </c>
      <c r="N469" s="28" t="s">
        <v>946</v>
      </c>
      <c r="O469" s="29" t="s">
        <v>949</v>
      </c>
      <c r="P469" s="29" t="s">
        <v>305</v>
      </c>
      <c r="Q469" s="30">
        <v>500</v>
      </c>
      <c r="R469" s="6" t="s">
        <v>41</v>
      </c>
      <c r="S469" s="8">
        <v>125</v>
      </c>
      <c r="T469" s="23">
        <v>0</v>
      </c>
      <c r="U469" s="23">
        <v>0</v>
      </c>
      <c r="V469" s="23">
        <v>0</v>
      </c>
      <c r="W469" s="5">
        <f t="shared" si="14"/>
        <v>125</v>
      </c>
      <c r="X469" s="5">
        <f t="shared" si="15"/>
        <v>375</v>
      </c>
      <c r="Y469" s="13">
        <v>470000000</v>
      </c>
      <c r="Z469" s="20">
        <v>420.88</v>
      </c>
      <c r="AA469" s="20">
        <v>433.13</v>
      </c>
      <c r="AB469" s="20">
        <v>445.74</v>
      </c>
      <c r="AC469" s="51"/>
    </row>
    <row r="470" spans="1:29" s="4" customFormat="1" ht="13.5" hidden="1" customHeight="1" x14ac:dyDescent="0.25">
      <c r="A470" s="25">
        <v>20</v>
      </c>
      <c r="B470" s="24" t="s">
        <v>883</v>
      </c>
      <c r="C470" s="24" t="s">
        <v>278</v>
      </c>
      <c r="D470" s="25">
        <v>110</v>
      </c>
      <c r="E470" s="25" t="s">
        <v>306</v>
      </c>
      <c r="F470" s="24" t="s">
        <v>272</v>
      </c>
      <c r="G470" s="24" t="s">
        <v>296</v>
      </c>
      <c r="H470" s="24" t="s">
        <v>59</v>
      </c>
      <c r="I470" s="24"/>
      <c r="J470" s="24" t="s">
        <v>274</v>
      </c>
      <c r="K470" s="24" t="s">
        <v>282</v>
      </c>
      <c r="L470" s="26">
        <v>23</v>
      </c>
      <c r="M470" s="27">
        <v>2671</v>
      </c>
      <c r="N470" s="28" t="s">
        <v>946</v>
      </c>
      <c r="O470" s="29" t="s">
        <v>950</v>
      </c>
      <c r="P470" s="29" t="s">
        <v>308</v>
      </c>
      <c r="Q470" s="30">
        <v>500</v>
      </c>
      <c r="R470" s="6" t="s">
        <v>41</v>
      </c>
      <c r="S470" s="8">
        <v>125</v>
      </c>
      <c r="T470" s="23">
        <v>0</v>
      </c>
      <c r="U470" s="23">
        <v>0</v>
      </c>
      <c r="V470" s="23">
        <v>0</v>
      </c>
      <c r="W470" s="5">
        <f t="shared" si="14"/>
        <v>125</v>
      </c>
      <c r="X470" s="5">
        <f t="shared" si="15"/>
        <v>375</v>
      </c>
      <c r="Y470" s="13">
        <v>1500000000</v>
      </c>
      <c r="Z470" s="20">
        <v>1500</v>
      </c>
      <c r="AA470" s="20">
        <v>1600</v>
      </c>
      <c r="AB470" s="20">
        <v>2000</v>
      </c>
      <c r="AC470" s="51"/>
    </row>
    <row r="471" spans="1:29" s="4" customFormat="1" ht="13.5" hidden="1" customHeight="1" x14ac:dyDescent="0.25">
      <c r="A471" s="25">
        <v>20</v>
      </c>
      <c r="B471" s="24" t="s">
        <v>883</v>
      </c>
      <c r="C471" s="24" t="s">
        <v>216</v>
      </c>
      <c r="D471" s="25">
        <v>64</v>
      </c>
      <c r="E471" s="25" t="s">
        <v>313</v>
      </c>
      <c r="F471" s="24" t="s">
        <v>280</v>
      </c>
      <c r="G471" s="24" t="s">
        <v>281</v>
      </c>
      <c r="H471" s="24" t="s">
        <v>35</v>
      </c>
      <c r="I471" s="24"/>
      <c r="J471" s="24" t="s">
        <v>274</v>
      </c>
      <c r="K471" s="24" t="s">
        <v>282</v>
      </c>
      <c r="L471" s="26">
        <v>24</v>
      </c>
      <c r="M471" s="27">
        <v>2682</v>
      </c>
      <c r="N471" s="28" t="s">
        <v>951</v>
      </c>
      <c r="O471" s="29" t="s">
        <v>952</v>
      </c>
      <c r="P471" s="29" t="s">
        <v>315</v>
      </c>
      <c r="Q471" s="30">
        <v>16</v>
      </c>
      <c r="R471" s="6" t="s">
        <v>41</v>
      </c>
      <c r="S471" s="8">
        <v>4</v>
      </c>
      <c r="T471" s="23">
        <v>0</v>
      </c>
      <c r="U471" s="23">
        <v>0</v>
      </c>
      <c r="V471" s="23">
        <v>0</v>
      </c>
      <c r="W471" s="5">
        <f t="shared" si="14"/>
        <v>4</v>
      </c>
      <c r="X471" s="5">
        <f t="shared" si="15"/>
        <v>12</v>
      </c>
      <c r="Y471" s="13">
        <v>690000000</v>
      </c>
      <c r="Z471" s="20">
        <v>618.03</v>
      </c>
      <c r="AA471" s="20">
        <v>636.02</v>
      </c>
      <c r="AB471" s="20">
        <v>654.53</v>
      </c>
      <c r="AC471" s="51"/>
    </row>
    <row r="472" spans="1:29" s="4" customFormat="1" ht="13.5" hidden="1" customHeight="1" x14ac:dyDescent="0.25">
      <c r="A472" s="25">
        <v>20</v>
      </c>
      <c r="B472" s="24" t="s">
        <v>883</v>
      </c>
      <c r="C472" s="24" t="s">
        <v>216</v>
      </c>
      <c r="D472" s="25">
        <v>65</v>
      </c>
      <c r="E472" s="25" t="s">
        <v>637</v>
      </c>
      <c r="F472" s="24" t="s">
        <v>280</v>
      </c>
      <c r="G472" s="24" t="s">
        <v>281</v>
      </c>
      <c r="H472" s="24" t="s">
        <v>35</v>
      </c>
      <c r="I472" s="24"/>
      <c r="J472" s="24" t="s">
        <v>274</v>
      </c>
      <c r="K472" s="24" t="s">
        <v>282</v>
      </c>
      <c r="L472" s="26">
        <v>24</v>
      </c>
      <c r="M472" s="27">
        <v>2682</v>
      </c>
      <c r="N472" s="28" t="s">
        <v>951</v>
      </c>
      <c r="O472" s="29" t="s">
        <v>953</v>
      </c>
      <c r="P472" s="29" t="s">
        <v>639</v>
      </c>
      <c r="Q472" s="30">
        <v>8</v>
      </c>
      <c r="R472" s="6" t="s">
        <v>41</v>
      </c>
      <c r="S472" s="8">
        <v>2</v>
      </c>
      <c r="T472" s="23">
        <v>0</v>
      </c>
      <c r="U472" s="23">
        <v>0</v>
      </c>
      <c r="V472" s="23">
        <v>0</v>
      </c>
      <c r="W472" s="5">
        <f t="shared" si="14"/>
        <v>2</v>
      </c>
      <c r="X472" s="5">
        <f t="shared" si="15"/>
        <v>6</v>
      </c>
      <c r="Y472" s="13">
        <v>345000000</v>
      </c>
      <c r="Z472" s="20">
        <v>303.45</v>
      </c>
      <c r="AA472" s="20">
        <v>312.27999999999997</v>
      </c>
      <c r="AB472" s="20">
        <v>321.38</v>
      </c>
      <c r="AC472" s="51"/>
    </row>
    <row r="473" spans="1:29" s="4" customFormat="1" ht="13.5" hidden="1" customHeight="1" x14ac:dyDescent="0.25">
      <c r="A473" s="25">
        <v>20</v>
      </c>
      <c r="B473" s="24" t="s">
        <v>883</v>
      </c>
      <c r="C473" s="24" t="s">
        <v>88</v>
      </c>
      <c r="D473" s="25">
        <v>78</v>
      </c>
      <c r="E473" s="25" t="s">
        <v>322</v>
      </c>
      <c r="F473" s="24" t="s">
        <v>90</v>
      </c>
      <c r="G473" s="24" t="s">
        <v>317</v>
      </c>
      <c r="H473" s="24" t="s">
        <v>35</v>
      </c>
      <c r="I473" s="24" t="s">
        <v>92</v>
      </c>
      <c r="J473" s="24" t="s">
        <v>274</v>
      </c>
      <c r="K473" s="24" t="s">
        <v>318</v>
      </c>
      <c r="L473" s="26">
        <v>25</v>
      </c>
      <c r="M473" s="27">
        <v>2289</v>
      </c>
      <c r="N473" s="28" t="s">
        <v>954</v>
      </c>
      <c r="O473" s="29" t="s">
        <v>955</v>
      </c>
      <c r="P473" s="29" t="s">
        <v>324</v>
      </c>
      <c r="Q473" s="30">
        <v>40</v>
      </c>
      <c r="R473" s="6" t="s">
        <v>41</v>
      </c>
      <c r="S473" s="8">
        <v>10</v>
      </c>
      <c r="T473" s="23">
        <v>0</v>
      </c>
      <c r="U473" s="23">
        <v>0</v>
      </c>
      <c r="V473" s="23">
        <v>0</v>
      </c>
      <c r="W473" s="5">
        <f t="shared" si="14"/>
        <v>10</v>
      </c>
      <c r="X473" s="5">
        <f t="shared" si="15"/>
        <v>30</v>
      </c>
      <c r="Y473" s="13">
        <v>14682000000</v>
      </c>
      <c r="Z473" s="20">
        <v>11525.57</v>
      </c>
      <c r="AA473" s="20">
        <v>11861.07</v>
      </c>
      <c r="AB473" s="20">
        <v>12206.41</v>
      </c>
      <c r="AC473" s="51"/>
    </row>
    <row r="474" spans="1:29" s="4" customFormat="1" ht="13.5" hidden="1" customHeight="1" x14ac:dyDescent="0.25">
      <c r="A474" s="25">
        <v>20</v>
      </c>
      <c r="B474" s="24" t="s">
        <v>883</v>
      </c>
      <c r="C474" s="24" t="s">
        <v>216</v>
      </c>
      <c r="D474" s="25">
        <v>79</v>
      </c>
      <c r="E474" s="25" t="s">
        <v>325</v>
      </c>
      <c r="F474" s="24" t="s">
        <v>280</v>
      </c>
      <c r="G474" s="24" t="s">
        <v>326</v>
      </c>
      <c r="H474" s="24" t="s">
        <v>59</v>
      </c>
      <c r="I474" s="24"/>
      <c r="J474" s="24" t="s">
        <v>274</v>
      </c>
      <c r="K474" s="24" t="s">
        <v>327</v>
      </c>
      <c r="L474" s="26">
        <v>26</v>
      </c>
      <c r="M474" s="27">
        <v>2613</v>
      </c>
      <c r="N474" s="28" t="s">
        <v>326</v>
      </c>
      <c r="O474" s="29" t="s">
        <v>956</v>
      </c>
      <c r="P474" s="29" t="s">
        <v>330</v>
      </c>
      <c r="Q474" s="30">
        <v>12</v>
      </c>
      <c r="R474" s="6" t="s">
        <v>41</v>
      </c>
      <c r="S474" s="8">
        <v>4</v>
      </c>
      <c r="T474" s="23">
        <v>0</v>
      </c>
      <c r="U474" s="23">
        <v>0</v>
      </c>
      <c r="V474" s="23">
        <v>0</v>
      </c>
      <c r="W474" s="5">
        <f t="shared" si="14"/>
        <v>4</v>
      </c>
      <c r="X474" s="5">
        <f t="shared" si="15"/>
        <v>8</v>
      </c>
      <c r="Y474" s="13">
        <v>460000000</v>
      </c>
      <c r="Z474" s="20">
        <v>400</v>
      </c>
      <c r="AA474" s="20">
        <v>400</v>
      </c>
      <c r="AB474" s="20">
        <v>400</v>
      </c>
      <c r="AC474" s="51"/>
    </row>
    <row r="475" spans="1:29" s="4" customFormat="1" ht="13.5" hidden="1" customHeight="1" x14ac:dyDescent="0.25">
      <c r="A475" s="25">
        <v>20</v>
      </c>
      <c r="B475" s="24" t="s">
        <v>883</v>
      </c>
      <c r="C475" s="24" t="s">
        <v>216</v>
      </c>
      <c r="D475" s="25">
        <v>113</v>
      </c>
      <c r="E475" s="25" t="s">
        <v>331</v>
      </c>
      <c r="F475" s="24" t="s">
        <v>280</v>
      </c>
      <c r="G475" s="24" t="s">
        <v>326</v>
      </c>
      <c r="H475" s="24" t="s">
        <v>59</v>
      </c>
      <c r="I475" s="24"/>
      <c r="J475" s="24" t="s">
        <v>274</v>
      </c>
      <c r="K475" s="24" t="s">
        <v>327</v>
      </c>
      <c r="L475" s="26">
        <v>26</v>
      </c>
      <c r="M475" s="27">
        <v>2613</v>
      </c>
      <c r="N475" s="28" t="s">
        <v>326</v>
      </c>
      <c r="O475" s="29" t="s">
        <v>957</v>
      </c>
      <c r="P475" s="29" t="s">
        <v>333</v>
      </c>
      <c r="Q475" s="30">
        <v>40</v>
      </c>
      <c r="R475" s="6" t="s">
        <v>41</v>
      </c>
      <c r="S475" s="8">
        <v>10</v>
      </c>
      <c r="T475" s="23">
        <v>0</v>
      </c>
      <c r="U475" s="23">
        <v>0</v>
      </c>
      <c r="V475" s="23">
        <v>0</v>
      </c>
      <c r="W475" s="5">
        <f t="shared" si="14"/>
        <v>10</v>
      </c>
      <c r="X475" s="5">
        <f t="shared" si="15"/>
        <v>30</v>
      </c>
      <c r="Y475" s="13">
        <v>5280000000</v>
      </c>
      <c r="Z475" s="20">
        <v>4200</v>
      </c>
      <c r="AA475" s="20">
        <v>4700</v>
      </c>
      <c r="AB475" s="20">
        <v>8500</v>
      </c>
      <c r="AC475" s="51"/>
    </row>
    <row r="476" spans="1:29" s="4" customFormat="1" ht="13.5" hidden="1" customHeight="1" x14ac:dyDescent="0.25">
      <c r="A476" s="25">
        <v>20</v>
      </c>
      <c r="B476" s="24" t="s">
        <v>883</v>
      </c>
      <c r="C476" s="24" t="s">
        <v>347</v>
      </c>
      <c r="D476" s="25">
        <v>80</v>
      </c>
      <c r="E476" s="25" t="s">
        <v>509</v>
      </c>
      <c r="F476" s="24" t="s">
        <v>349</v>
      </c>
      <c r="G476" s="24" t="s">
        <v>510</v>
      </c>
      <c r="H476" s="24" t="s">
        <v>35</v>
      </c>
      <c r="I476" s="24"/>
      <c r="J476" s="24" t="s">
        <v>274</v>
      </c>
      <c r="K476" s="24" t="s">
        <v>511</v>
      </c>
      <c r="L476" s="26">
        <v>27</v>
      </c>
      <c r="M476" s="27">
        <v>2689</v>
      </c>
      <c r="N476" s="28" t="s">
        <v>958</v>
      </c>
      <c r="O476" s="29" t="s">
        <v>959</v>
      </c>
      <c r="P476" s="29" t="s">
        <v>514</v>
      </c>
      <c r="Q476" s="30">
        <v>4</v>
      </c>
      <c r="R476" s="6" t="s">
        <v>41</v>
      </c>
      <c r="S476" s="8">
        <v>1</v>
      </c>
      <c r="T476" s="23">
        <v>0</v>
      </c>
      <c r="U476" s="23">
        <v>0</v>
      </c>
      <c r="V476" s="23">
        <v>0</v>
      </c>
      <c r="W476" s="5">
        <f t="shared" si="14"/>
        <v>1</v>
      </c>
      <c r="X476" s="5">
        <f t="shared" si="15"/>
        <v>3</v>
      </c>
      <c r="Y476" s="13">
        <v>1540000000</v>
      </c>
      <c r="Z476" s="20">
        <v>1577.82</v>
      </c>
      <c r="AA476" s="20">
        <v>1623.75</v>
      </c>
      <c r="AB476" s="20">
        <v>1671.03</v>
      </c>
      <c r="AC476" s="51"/>
    </row>
    <row r="477" spans="1:29" s="4" customFormat="1" ht="13.5" hidden="1" customHeight="1" x14ac:dyDescent="0.25">
      <c r="A477" s="25">
        <v>20</v>
      </c>
      <c r="B477" s="24" t="s">
        <v>883</v>
      </c>
      <c r="C477" s="24" t="s">
        <v>347</v>
      </c>
      <c r="D477" s="25">
        <v>81</v>
      </c>
      <c r="E477" s="25" t="s">
        <v>960</v>
      </c>
      <c r="F477" s="24" t="s">
        <v>349</v>
      </c>
      <c r="G477" s="24" t="s">
        <v>961</v>
      </c>
      <c r="H477" s="24" t="s">
        <v>59</v>
      </c>
      <c r="I477" s="24"/>
      <c r="J477" s="24" t="s">
        <v>274</v>
      </c>
      <c r="K477" s="24" t="s">
        <v>511</v>
      </c>
      <c r="L477" s="26">
        <v>27</v>
      </c>
      <c r="M477" s="27">
        <v>2689</v>
      </c>
      <c r="N477" s="28" t="s">
        <v>958</v>
      </c>
      <c r="O477" s="29" t="s">
        <v>962</v>
      </c>
      <c r="P477" s="29" t="s">
        <v>963</v>
      </c>
      <c r="Q477" s="30">
        <v>160</v>
      </c>
      <c r="R477" s="6" t="s">
        <v>41</v>
      </c>
      <c r="S477" s="8">
        <v>40</v>
      </c>
      <c r="T477" s="23">
        <v>0</v>
      </c>
      <c r="U477" s="23">
        <v>0</v>
      </c>
      <c r="V477" s="23">
        <v>0</v>
      </c>
      <c r="W477" s="5">
        <f t="shared" si="14"/>
        <v>40</v>
      </c>
      <c r="X477" s="5">
        <f t="shared" si="15"/>
        <v>120</v>
      </c>
      <c r="Y477" s="13">
        <v>1500000000</v>
      </c>
      <c r="Z477" s="20">
        <v>1500</v>
      </c>
      <c r="AA477" s="20">
        <v>1600</v>
      </c>
      <c r="AB477" s="20">
        <v>1700</v>
      </c>
      <c r="AC477" s="51"/>
    </row>
    <row r="478" spans="1:29" s="4" customFormat="1" ht="13.5" hidden="1" customHeight="1" x14ac:dyDescent="0.25">
      <c r="A478" s="25">
        <v>20</v>
      </c>
      <c r="B478" s="24" t="s">
        <v>883</v>
      </c>
      <c r="C478" s="24" t="s">
        <v>101</v>
      </c>
      <c r="D478" s="25">
        <v>82</v>
      </c>
      <c r="E478" s="25" t="s">
        <v>334</v>
      </c>
      <c r="F478" s="24" t="s">
        <v>272</v>
      </c>
      <c r="G478" s="24" t="s">
        <v>335</v>
      </c>
      <c r="H478" s="24" t="s">
        <v>35</v>
      </c>
      <c r="I478" s="24"/>
      <c r="J478" s="24" t="s">
        <v>274</v>
      </c>
      <c r="K478" s="24" t="s">
        <v>336</v>
      </c>
      <c r="L478" s="26">
        <v>28</v>
      </c>
      <c r="M478" s="27">
        <v>2404</v>
      </c>
      <c r="N478" s="28" t="s">
        <v>964</v>
      </c>
      <c r="O478" s="29" t="s">
        <v>965</v>
      </c>
      <c r="P478" s="29" t="s">
        <v>64</v>
      </c>
      <c r="Q478" s="30">
        <v>3</v>
      </c>
      <c r="R478" s="6" t="s">
        <v>41</v>
      </c>
      <c r="S478" s="8">
        <v>0.75</v>
      </c>
      <c r="T478" s="23">
        <v>0</v>
      </c>
      <c r="U478" s="23">
        <v>0</v>
      </c>
      <c r="V478" s="23">
        <v>0</v>
      </c>
      <c r="W478" s="5">
        <f t="shared" si="14"/>
        <v>0.75</v>
      </c>
      <c r="X478" s="5">
        <f t="shared" si="15"/>
        <v>2.25</v>
      </c>
      <c r="Y478" s="13">
        <v>120000000</v>
      </c>
      <c r="Z478" s="20">
        <v>123.61</v>
      </c>
      <c r="AA478" s="20">
        <v>127.2</v>
      </c>
      <c r="AB478" s="20">
        <v>130.91</v>
      </c>
      <c r="AC478" s="51"/>
    </row>
    <row r="479" spans="1:29" s="4" customFormat="1" ht="13.5" hidden="1" customHeight="1" x14ac:dyDescent="0.25">
      <c r="A479" s="25">
        <v>20</v>
      </c>
      <c r="B479" s="24" t="s">
        <v>883</v>
      </c>
      <c r="C479" s="24" t="s">
        <v>101</v>
      </c>
      <c r="D479" s="25">
        <v>88</v>
      </c>
      <c r="E479" s="25" t="s">
        <v>345</v>
      </c>
      <c r="F479" s="24" t="s">
        <v>272</v>
      </c>
      <c r="G479" s="24" t="s">
        <v>335</v>
      </c>
      <c r="H479" s="24" t="s">
        <v>35</v>
      </c>
      <c r="I479" s="24"/>
      <c r="J479" s="24" t="s">
        <v>274</v>
      </c>
      <c r="K479" s="24" t="s">
        <v>336</v>
      </c>
      <c r="L479" s="26">
        <v>28</v>
      </c>
      <c r="M479" s="27">
        <v>2404</v>
      </c>
      <c r="N479" s="28" t="s">
        <v>964</v>
      </c>
      <c r="O479" s="29" t="s">
        <v>966</v>
      </c>
      <c r="P479" s="29" t="s">
        <v>64</v>
      </c>
      <c r="Q479" s="30">
        <v>1</v>
      </c>
      <c r="R479" s="6" t="s">
        <v>41</v>
      </c>
      <c r="S479" s="8">
        <v>1</v>
      </c>
      <c r="T479" s="23">
        <v>0</v>
      </c>
      <c r="U479" s="23">
        <v>0</v>
      </c>
      <c r="V479" s="23">
        <v>0</v>
      </c>
      <c r="W479" s="5">
        <f t="shared" si="14"/>
        <v>1</v>
      </c>
      <c r="X479" s="5">
        <f t="shared" si="15"/>
        <v>0</v>
      </c>
      <c r="Y479" s="13">
        <v>100000000</v>
      </c>
      <c r="Z479" s="20">
        <v>92.7</v>
      </c>
      <c r="AA479" s="20">
        <v>95.4</v>
      </c>
      <c r="AB479" s="20">
        <v>98.18</v>
      </c>
      <c r="AC479" s="51"/>
    </row>
    <row r="480" spans="1:29" s="4" customFormat="1" ht="13.5" hidden="1" customHeight="1" x14ac:dyDescent="0.25">
      <c r="A480" s="25">
        <v>20</v>
      </c>
      <c r="B480" s="24" t="s">
        <v>883</v>
      </c>
      <c r="C480" s="24" t="s">
        <v>347</v>
      </c>
      <c r="D480" s="25">
        <v>89</v>
      </c>
      <c r="E480" s="25" t="s">
        <v>348</v>
      </c>
      <c r="F480" s="24" t="s">
        <v>349</v>
      </c>
      <c r="G480" s="24" t="s">
        <v>350</v>
      </c>
      <c r="H480" s="24" t="s">
        <v>59</v>
      </c>
      <c r="I480" s="24"/>
      <c r="J480" s="24" t="s">
        <v>274</v>
      </c>
      <c r="K480" s="24" t="s">
        <v>351</v>
      </c>
      <c r="L480" s="26">
        <v>29</v>
      </c>
      <c r="M480" s="27">
        <v>2278</v>
      </c>
      <c r="N480" s="28" t="s">
        <v>967</v>
      </c>
      <c r="O480" s="29" t="s">
        <v>657</v>
      </c>
      <c r="P480" s="29" t="s">
        <v>354</v>
      </c>
      <c r="Q480" s="30">
        <v>200</v>
      </c>
      <c r="R480" s="6" t="s">
        <v>41</v>
      </c>
      <c r="S480" s="8">
        <v>50</v>
      </c>
      <c r="T480" s="23">
        <v>0</v>
      </c>
      <c r="U480" s="23">
        <v>0</v>
      </c>
      <c r="V480" s="23">
        <v>0</v>
      </c>
      <c r="W480" s="5">
        <f t="shared" si="14"/>
        <v>50</v>
      </c>
      <c r="X480" s="5">
        <f t="shared" si="15"/>
        <v>150</v>
      </c>
      <c r="Y480" s="13">
        <v>2300000000</v>
      </c>
      <c r="Z480" s="20">
        <v>2300</v>
      </c>
      <c r="AA480" s="20">
        <v>2500</v>
      </c>
      <c r="AB480" s="20">
        <v>2800</v>
      </c>
      <c r="AC480" s="51"/>
    </row>
    <row r="481" spans="1:29" s="4" customFormat="1" ht="13.5" hidden="1" customHeight="1" x14ac:dyDescent="0.25">
      <c r="A481" s="25">
        <v>20</v>
      </c>
      <c r="B481" s="24" t="s">
        <v>883</v>
      </c>
      <c r="C481" s="24" t="s">
        <v>149</v>
      </c>
      <c r="D481" s="25">
        <v>90</v>
      </c>
      <c r="E481" s="25" t="s">
        <v>968</v>
      </c>
      <c r="F481" s="24" t="s">
        <v>151</v>
      </c>
      <c r="G481" s="24" t="s">
        <v>356</v>
      </c>
      <c r="H481" s="24" t="s">
        <v>59</v>
      </c>
      <c r="I481" s="24" t="s">
        <v>357</v>
      </c>
      <c r="J481" s="24" t="s">
        <v>153</v>
      </c>
      <c r="K481" s="24" t="s">
        <v>358</v>
      </c>
      <c r="L481" s="26">
        <v>30</v>
      </c>
      <c r="M481" s="27">
        <v>2327</v>
      </c>
      <c r="N481" s="28" t="s">
        <v>969</v>
      </c>
      <c r="O481" s="29" t="s">
        <v>970</v>
      </c>
      <c r="P481" s="29" t="s">
        <v>971</v>
      </c>
      <c r="Q481" s="30">
        <v>1</v>
      </c>
      <c r="R481" s="6" t="s">
        <v>41</v>
      </c>
      <c r="S481" s="8">
        <v>1</v>
      </c>
      <c r="T481" s="23">
        <v>0</v>
      </c>
      <c r="U481" s="23">
        <v>0</v>
      </c>
      <c r="V481" s="23">
        <v>0</v>
      </c>
      <c r="W481" s="5">
        <f t="shared" si="14"/>
        <v>1</v>
      </c>
      <c r="X481" s="5">
        <f t="shared" si="15"/>
        <v>0</v>
      </c>
      <c r="Y481" s="13">
        <v>2357515000</v>
      </c>
      <c r="Z481" s="20">
        <v>0</v>
      </c>
      <c r="AA481" s="20">
        <v>0</v>
      </c>
      <c r="AB481" s="20">
        <v>0</v>
      </c>
      <c r="AC481" s="51"/>
    </row>
    <row r="482" spans="1:29" s="4" customFormat="1" ht="13.5" hidden="1" customHeight="1" x14ac:dyDescent="0.25">
      <c r="A482" s="25">
        <v>20</v>
      </c>
      <c r="B482" s="24" t="s">
        <v>883</v>
      </c>
      <c r="C482" s="24" t="s">
        <v>149</v>
      </c>
      <c r="D482" s="25">
        <v>91</v>
      </c>
      <c r="E482" s="25" t="s">
        <v>520</v>
      </c>
      <c r="F482" s="24" t="s">
        <v>151</v>
      </c>
      <c r="G482" s="24" t="s">
        <v>356</v>
      </c>
      <c r="H482" s="24" t="s">
        <v>59</v>
      </c>
      <c r="I482" s="24" t="s">
        <v>357</v>
      </c>
      <c r="J482" s="24" t="s">
        <v>153</v>
      </c>
      <c r="K482" s="24" t="s">
        <v>358</v>
      </c>
      <c r="L482" s="26">
        <v>30</v>
      </c>
      <c r="M482" s="27">
        <v>2327</v>
      </c>
      <c r="N482" s="28" t="s">
        <v>969</v>
      </c>
      <c r="O482" s="29" t="s">
        <v>522</v>
      </c>
      <c r="P482" s="29" t="s">
        <v>492</v>
      </c>
      <c r="Q482" s="30">
        <v>1</v>
      </c>
      <c r="R482" s="6" t="s">
        <v>41</v>
      </c>
      <c r="S482" s="8">
        <v>1</v>
      </c>
      <c r="T482" s="23">
        <v>0</v>
      </c>
      <c r="U482" s="23">
        <v>0</v>
      </c>
      <c r="V482" s="23">
        <v>0</v>
      </c>
      <c r="W482" s="5">
        <f t="shared" si="14"/>
        <v>1</v>
      </c>
      <c r="X482" s="5">
        <f t="shared" si="15"/>
        <v>0</v>
      </c>
      <c r="Y482" s="13">
        <v>800000000</v>
      </c>
      <c r="Z482" s="20">
        <v>4100</v>
      </c>
      <c r="AA482" s="20">
        <v>4100</v>
      </c>
      <c r="AB482" s="20">
        <v>0</v>
      </c>
      <c r="AC482" s="51"/>
    </row>
    <row r="483" spans="1:29" s="4" customFormat="1" ht="13.5" hidden="1" customHeight="1" x14ac:dyDescent="0.25">
      <c r="A483" s="25">
        <v>20</v>
      </c>
      <c r="B483" s="24" t="s">
        <v>883</v>
      </c>
      <c r="C483" s="24" t="s">
        <v>149</v>
      </c>
      <c r="D483" s="25">
        <v>92</v>
      </c>
      <c r="E483" s="25" t="s">
        <v>355</v>
      </c>
      <c r="F483" s="24" t="s">
        <v>151</v>
      </c>
      <c r="G483" s="24" t="s">
        <v>356</v>
      </c>
      <c r="H483" s="24" t="s">
        <v>59</v>
      </c>
      <c r="I483" s="24" t="s">
        <v>357</v>
      </c>
      <c r="J483" s="24" t="s">
        <v>153</v>
      </c>
      <c r="K483" s="24" t="s">
        <v>358</v>
      </c>
      <c r="L483" s="26">
        <v>30</v>
      </c>
      <c r="M483" s="27">
        <v>2327</v>
      </c>
      <c r="N483" s="28" t="s">
        <v>969</v>
      </c>
      <c r="O483" s="29" t="s">
        <v>360</v>
      </c>
      <c r="P483" s="29" t="s">
        <v>67</v>
      </c>
      <c r="Q483" s="30">
        <v>1</v>
      </c>
      <c r="R483" s="6" t="s">
        <v>41</v>
      </c>
      <c r="S483" s="8">
        <v>1</v>
      </c>
      <c r="T483" s="23">
        <v>0</v>
      </c>
      <c r="U483" s="23">
        <v>0</v>
      </c>
      <c r="V483" s="23">
        <v>0</v>
      </c>
      <c r="W483" s="5">
        <f t="shared" si="14"/>
        <v>1</v>
      </c>
      <c r="X483" s="5">
        <f t="shared" si="15"/>
        <v>0</v>
      </c>
      <c r="Y483" s="13">
        <v>410000000</v>
      </c>
      <c r="Z483" s="20">
        <v>410</v>
      </c>
      <c r="AA483" s="20">
        <v>410</v>
      </c>
      <c r="AB483" s="20">
        <v>410</v>
      </c>
      <c r="AC483" s="51"/>
    </row>
    <row r="484" spans="1:29" s="4" customFormat="1" ht="13.5" hidden="1" customHeight="1" x14ac:dyDescent="0.25">
      <c r="A484" s="25">
        <v>20</v>
      </c>
      <c r="B484" s="24" t="s">
        <v>883</v>
      </c>
      <c r="C484" s="24" t="s">
        <v>149</v>
      </c>
      <c r="D484" s="25">
        <v>93</v>
      </c>
      <c r="E484" s="25" t="s">
        <v>361</v>
      </c>
      <c r="F484" s="24" t="s">
        <v>151</v>
      </c>
      <c r="G484" s="24" t="s">
        <v>362</v>
      </c>
      <c r="H484" s="24" t="s">
        <v>59</v>
      </c>
      <c r="I484" s="24" t="s">
        <v>357</v>
      </c>
      <c r="J484" s="24" t="s">
        <v>153</v>
      </c>
      <c r="K484" s="24" t="s">
        <v>358</v>
      </c>
      <c r="L484" s="26">
        <v>30</v>
      </c>
      <c r="M484" s="27">
        <v>2327</v>
      </c>
      <c r="N484" s="28" t="s">
        <v>969</v>
      </c>
      <c r="O484" s="29" t="s">
        <v>363</v>
      </c>
      <c r="P484" s="29" t="s">
        <v>364</v>
      </c>
      <c r="Q484" s="30">
        <v>4</v>
      </c>
      <c r="R484" s="6" t="s">
        <v>41</v>
      </c>
      <c r="S484" s="8">
        <v>1</v>
      </c>
      <c r="T484" s="23">
        <v>0</v>
      </c>
      <c r="U484" s="23">
        <v>0</v>
      </c>
      <c r="V484" s="23">
        <v>0</v>
      </c>
      <c r="W484" s="5">
        <f t="shared" si="14"/>
        <v>1</v>
      </c>
      <c r="X484" s="5">
        <f t="shared" si="15"/>
        <v>3</v>
      </c>
      <c r="Y484" s="13">
        <v>6765000000</v>
      </c>
      <c r="Z484" s="20">
        <v>6250</v>
      </c>
      <c r="AA484" s="20">
        <v>6250</v>
      </c>
      <c r="AB484" s="20">
        <v>6250</v>
      </c>
      <c r="AC484" s="51"/>
    </row>
    <row r="485" spans="1:29" s="4" customFormat="1" ht="13.5" hidden="1" customHeight="1" x14ac:dyDescent="0.25">
      <c r="A485" s="25">
        <v>20</v>
      </c>
      <c r="B485" s="24" t="s">
        <v>883</v>
      </c>
      <c r="C485" s="24" t="s">
        <v>175</v>
      </c>
      <c r="D485" s="25">
        <v>95</v>
      </c>
      <c r="E485" s="25" t="s">
        <v>369</v>
      </c>
      <c r="F485" s="24" t="s">
        <v>370</v>
      </c>
      <c r="G485" s="24" t="s">
        <v>371</v>
      </c>
      <c r="H485" s="24" t="s">
        <v>35</v>
      </c>
      <c r="I485" s="24"/>
      <c r="J485" s="24" t="s">
        <v>153</v>
      </c>
      <c r="K485" s="24" t="s">
        <v>372</v>
      </c>
      <c r="L485" s="26">
        <v>31</v>
      </c>
      <c r="M485" s="27">
        <v>2265</v>
      </c>
      <c r="N485" s="28" t="s">
        <v>972</v>
      </c>
      <c r="O485" s="29" t="s">
        <v>973</v>
      </c>
      <c r="P485" s="29" t="s">
        <v>375</v>
      </c>
      <c r="Q485" s="30">
        <v>17</v>
      </c>
      <c r="R485" s="6" t="s">
        <v>41</v>
      </c>
      <c r="S485" s="8">
        <v>4.25</v>
      </c>
      <c r="T485" s="23">
        <v>0</v>
      </c>
      <c r="U485" s="23">
        <v>0</v>
      </c>
      <c r="V485" s="23">
        <v>0</v>
      </c>
      <c r="W485" s="5">
        <f t="shared" si="14"/>
        <v>4.25</v>
      </c>
      <c r="X485" s="5">
        <f t="shared" si="15"/>
        <v>12.75</v>
      </c>
      <c r="Y485" s="13">
        <v>900000000</v>
      </c>
      <c r="Z485" s="20">
        <v>519.76</v>
      </c>
      <c r="AA485" s="20">
        <v>534.89</v>
      </c>
      <c r="AB485" s="20">
        <v>550.46</v>
      </c>
      <c r="AC485" s="51"/>
    </row>
    <row r="486" spans="1:29" s="4" customFormat="1" ht="13.5" hidden="1" customHeight="1" x14ac:dyDescent="0.25">
      <c r="A486" s="25">
        <v>20</v>
      </c>
      <c r="B486" s="24" t="s">
        <v>883</v>
      </c>
      <c r="C486" s="24" t="s">
        <v>149</v>
      </c>
      <c r="D486" s="25">
        <v>97</v>
      </c>
      <c r="E486" s="25" t="s">
        <v>378</v>
      </c>
      <c r="F486" s="24" t="s">
        <v>379</v>
      </c>
      <c r="G486" s="24" t="s">
        <v>380</v>
      </c>
      <c r="H486" s="24" t="s">
        <v>35</v>
      </c>
      <c r="I486" s="24"/>
      <c r="J486" s="24" t="s">
        <v>153</v>
      </c>
      <c r="K486" s="24" t="s">
        <v>154</v>
      </c>
      <c r="L486" s="26">
        <v>32</v>
      </c>
      <c r="M486" s="27">
        <v>2696</v>
      </c>
      <c r="N486" s="28" t="s">
        <v>974</v>
      </c>
      <c r="O486" s="29" t="s">
        <v>975</v>
      </c>
      <c r="P486" s="29" t="s">
        <v>383</v>
      </c>
      <c r="Q486" s="30">
        <v>40</v>
      </c>
      <c r="R486" s="6" t="s">
        <v>41</v>
      </c>
      <c r="S486" s="8">
        <v>10</v>
      </c>
      <c r="T486" s="23">
        <v>0</v>
      </c>
      <c r="U486" s="23">
        <v>0</v>
      </c>
      <c r="V486" s="23">
        <v>0</v>
      </c>
      <c r="W486" s="5">
        <f t="shared" si="14"/>
        <v>10</v>
      </c>
      <c r="X486" s="5">
        <f t="shared" si="15"/>
        <v>30</v>
      </c>
      <c r="Y486" s="13">
        <v>475000000</v>
      </c>
      <c r="Z486" s="20">
        <v>488.86</v>
      </c>
      <c r="AA486" s="20">
        <v>503.09</v>
      </c>
      <c r="AB486" s="20">
        <v>517.74</v>
      </c>
      <c r="AC486" s="51"/>
    </row>
    <row r="487" spans="1:29" s="4" customFormat="1" ht="13.5" hidden="1" customHeight="1" x14ac:dyDescent="0.25">
      <c r="A487" s="25">
        <v>20</v>
      </c>
      <c r="B487" s="24" t="s">
        <v>883</v>
      </c>
      <c r="C487" s="24" t="s">
        <v>149</v>
      </c>
      <c r="D487" s="25">
        <v>98</v>
      </c>
      <c r="E487" s="25" t="s">
        <v>384</v>
      </c>
      <c r="F487" s="24" t="s">
        <v>379</v>
      </c>
      <c r="G487" s="24" t="s">
        <v>385</v>
      </c>
      <c r="H487" s="24" t="s">
        <v>35</v>
      </c>
      <c r="I487" s="24"/>
      <c r="J487" s="24" t="s">
        <v>153</v>
      </c>
      <c r="K487" s="24" t="s">
        <v>154</v>
      </c>
      <c r="L487" s="26">
        <v>32</v>
      </c>
      <c r="M487" s="27">
        <v>2696</v>
      </c>
      <c r="N487" s="28" t="s">
        <v>974</v>
      </c>
      <c r="O487" s="29" t="s">
        <v>976</v>
      </c>
      <c r="P487" s="29" t="s">
        <v>200</v>
      </c>
      <c r="Q487" s="30">
        <v>240</v>
      </c>
      <c r="R487" s="6" t="s">
        <v>41</v>
      </c>
      <c r="S487" s="8">
        <v>60</v>
      </c>
      <c r="T487" s="23">
        <v>0</v>
      </c>
      <c r="U487" s="23">
        <v>0</v>
      </c>
      <c r="V487" s="23">
        <v>0</v>
      </c>
      <c r="W487" s="5">
        <f t="shared" si="14"/>
        <v>60</v>
      </c>
      <c r="X487" s="5">
        <f t="shared" si="15"/>
        <v>180</v>
      </c>
      <c r="Y487" s="13">
        <v>300000000</v>
      </c>
      <c r="Z487" s="20">
        <v>334.35</v>
      </c>
      <c r="AA487" s="20">
        <v>344.08</v>
      </c>
      <c r="AB487" s="20">
        <v>354.1</v>
      </c>
      <c r="AC487" s="51"/>
    </row>
    <row r="488" spans="1:29" s="4" customFormat="1" ht="13.5" hidden="1" customHeight="1" x14ac:dyDescent="0.25">
      <c r="A488" s="25">
        <v>20</v>
      </c>
      <c r="B488" s="24" t="s">
        <v>883</v>
      </c>
      <c r="C488" s="24" t="s">
        <v>149</v>
      </c>
      <c r="D488" s="25">
        <v>99</v>
      </c>
      <c r="E488" s="25" t="s">
        <v>387</v>
      </c>
      <c r="F488" s="24" t="s">
        <v>379</v>
      </c>
      <c r="G488" s="24" t="s">
        <v>388</v>
      </c>
      <c r="H488" s="24" t="s">
        <v>59</v>
      </c>
      <c r="I488" s="24"/>
      <c r="J488" s="24" t="s">
        <v>153</v>
      </c>
      <c r="K488" s="24" t="s">
        <v>154</v>
      </c>
      <c r="L488" s="26">
        <v>32</v>
      </c>
      <c r="M488" s="27">
        <v>2696</v>
      </c>
      <c r="N488" s="28" t="s">
        <v>974</v>
      </c>
      <c r="O488" s="29" t="s">
        <v>977</v>
      </c>
      <c r="P488" s="29" t="s">
        <v>390</v>
      </c>
      <c r="Q488" s="30">
        <v>27</v>
      </c>
      <c r="R488" s="6" t="s">
        <v>41</v>
      </c>
      <c r="S488" s="8">
        <v>6.75</v>
      </c>
      <c r="T488" s="23">
        <v>0</v>
      </c>
      <c r="U488" s="23">
        <v>0</v>
      </c>
      <c r="V488" s="23">
        <v>0</v>
      </c>
      <c r="W488" s="5">
        <f t="shared" si="14"/>
        <v>6.75</v>
      </c>
      <c r="X488" s="5">
        <f t="shared" si="15"/>
        <v>20.25</v>
      </c>
      <c r="Y488" s="13">
        <v>500000000</v>
      </c>
      <c r="Z488" s="20">
        <v>640</v>
      </c>
      <c r="AA488" s="20">
        <v>640</v>
      </c>
      <c r="AB488" s="20">
        <v>640</v>
      </c>
      <c r="AC488" s="51"/>
    </row>
    <row r="489" spans="1:29" s="4" customFormat="1" ht="13.5" hidden="1" customHeight="1" x14ac:dyDescent="0.25">
      <c r="A489" s="25">
        <v>20</v>
      </c>
      <c r="B489" s="24" t="s">
        <v>883</v>
      </c>
      <c r="C489" s="24" t="s">
        <v>149</v>
      </c>
      <c r="D489" s="25">
        <v>107</v>
      </c>
      <c r="E489" s="25" t="s">
        <v>391</v>
      </c>
      <c r="F489" s="24" t="s">
        <v>379</v>
      </c>
      <c r="G489" s="24" t="s">
        <v>392</v>
      </c>
      <c r="H489" s="24" t="s">
        <v>35</v>
      </c>
      <c r="I489" s="24"/>
      <c r="J489" s="24" t="s">
        <v>153</v>
      </c>
      <c r="K489" s="24" t="s">
        <v>154</v>
      </c>
      <c r="L489" s="26">
        <v>32</v>
      </c>
      <c r="M489" s="27">
        <v>2696</v>
      </c>
      <c r="N489" s="28" t="s">
        <v>974</v>
      </c>
      <c r="O489" s="29" t="s">
        <v>978</v>
      </c>
      <c r="P489" s="29" t="s">
        <v>394</v>
      </c>
      <c r="Q489" s="30">
        <v>4</v>
      </c>
      <c r="R489" s="6" t="s">
        <v>41</v>
      </c>
      <c r="S489" s="8">
        <v>1</v>
      </c>
      <c r="T489" s="23">
        <v>0</v>
      </c>
      <c r="U489" s="23">
        <v>0</v>
      </c>
      <c r="V489" s="23">
        <v>0</v>
      </c>
      <c r="W489" s="5">
        <f t="shared" si="14"/>
        <v>1</v>
      </c>
      <c r="X489" s="5">
        <f t="shared" si="15"/>
        <v>3</v>
      </c>
      <c r="Y489" s="13">
        <v>300000000</v>
      </c>
      <c r="Z489" s="20">
        <v>173.05</v>
      </c>
      <c r="AA489" s="20">
        <v>178.08</v>
      </c>
      <c r="AB489" s="20">
        <v>183.27</v>
      </c>
      <c r="AC489" s="51"/>
    </row>
    <row r="490" spans="1:29" s="4" customFormat="1" ht="13.5" hidden="1" customHeight="1" x14ac:dyDescent="0.25">
      <c r="A490" s="25">
        <v>20</v>
      </c>
      <c r="B490" s="24" t="s">
        <v>883</v>
      </c>
      <c r="C490" s="24" t="s">
        <v>149</v>
      </c>
      <c r="D490" s="25">
        <v>108</v>
      </c>
      <c r="E490" s="25" t="s">
        <v>395</v>
      </c>
      <c r="F490" s="24" t="s">
        <v>379</v>
      </c>
      <c r="G490" s="24" t="s">
        <v>392</v>
      </c>
      <c r="H490" s="24" t="s">
        <v>35</v>
      </c>
      <c r="I490" s="24"/>
      <c r="J490" s="24" t="s">
        <v>153</v>
      </c>
      <c r="K490" s="24" t="s">
        <v>154</v>
      </c>
      <c r="L490" s="26">
        <v>32</v>
      </c>
      <c r="M490" s="27">
        <v>2696</v>
      </c>
      <c r="N490" s="28" t="s">
        <v>974</v>
      </c>
      <c r="O490" s="29" t="s">
        <v>979</v>
      </c>
      <c r="P490" s="29" t="s">
        <v>64</v>
      </c>
      <c r="Q490" s="30">
        <v>20</v>
      </c>
      <c r="R490" s="6" t="s">
        <v>41</v>
      </c>
      <c r="S490" s="8">
        <v>5</v>
      </c>
      <c r="T490" s="23">
        <v>0</v>
      </c>
      <c r="U490" s="23">
        <v>0</v>
      </c>
      <c r="V490" s="23">
        <v>0</v>
      </c>
      <c r="W490" s="5">
        <f t="shared" si="14"/>
        <v>5</v>
      </c>
      <c r="X490" s="5">
        <f t="shared" si="15"/>
        <v>15</v>
      </c>
      <c r="Y490" s="13">
        <v>250000000</v>
      </c>
      <c r="Z490" s="20">
        <v>105.68</v>
      </c>
      <c r="AA490" s="20">
        <v>108.76</v>
      </c>
      <c r="AB490" s="20">
        <v>111.93</v>
      </c>
      <c r="AC490" s="51"/>
    </row>
    <row r="491" spans="1:29" s="4" customFormat="1" ht="13.5" hidden="1" customHeight="1" x14ac:dyDescent="0.25">
      <c r="A491" s="25">
        <v>20</v>
      </c>
      <c r="B491" s="24" t="s">
        <v>883</v>
      </c>
      <c r="C491" s="24" t="s">
        <v>149</v>
      </c>
      <c r="D491" s="25">
        <v>111</v>
      </c>
      <c r="E491" s="25" t="s">
        <v>670</v>
      </c>
      <c r="F491" s="24" t="s">
        <v>379</v>
      </c>
      <c r="G491" s="24" t="s">
        <v>392</v>
      </c>
      <c r="H491" s="24" t="s">
        <v>35</v>
      </c>
      <c r="I491" s="24"/>
      <c r="J491" s="24" t="s">
        <v>153</v>
      </c>
      <c r="K491" s="24" t="s">
        <v>154</v>
      </c>
      <c r="L491" s="26">
        <v>32</v>
      </c>
      <c r="M491" s="27">
        <v>2696</v>
      </c>
      <c r="N491" s="28" t="s">
        <v>974</v>
      </c>
      <c r="O491" s="29" t="s">
        <v>980</v>
      </c>
      <c r="P491" s="29" t="s">
        <v>492</v>
      </c>
      <c r="Q491" s="30">
        <v>4</v>
      </c>
      <c r="R491" s="6" t="s">
        <v>41</v>
      </c>
      <c r="S491" s="8">
        <v>1</v>
      </c>
      <c r="T491" s="23">
        <v>0</v>
      </c>
      <c r="U491" s="23">
        <v>0</v>
      </c>
      <c r="V491" s="23">
        <v>0</v>
      </c>
      <c r="W491" s="5">
        <f t="shared" si="14"/>
        <v>1</v>
      </c>
      <c r="X491" s="5">
        <f t="shared" si="15"/>
        <v>3</v>
      </c>
      <c r="Y491" s="13">
        <v>1000000000</v>
      </c>
      <c r="Z491" s="20">
        <v>370.82</v>
      </c>
      <c r="AA491" s="20">
        <v>381.61</v>
      </c>
      <c r="AB491" s="20">
        <v>392.72</v>
      </c>
      <c r="AC491" s="51"/>
    </row>
    <row r="492" spans="1:29" s="4" customFormat="1" ht="13.5" hidden="1" customHeight="1" x14ac:dyDescent="0.25">
      <c r="A492" s="25">
        <v>20</v>
      </c>
      <c r="B492" s="24" t="s">
        <v>883</v>
      </c>
      <c r="C492" s="24" t="s">
        <v>186</v>
      </c>
      <c r="D492" s="25">
        <v>62</v>
      </c>
      <c r="E492" s="25" t="s">
        <v>401</v>
      </c>
      <c r="F492" s="24" t="s">
        <v>272</v>
      </c>
      <c r="G492" s="24" t="s">
        <v>402</v>
      </c>
      <c r="H492" s="24" t="s">
        <v>35</v>
      </c>
      <c r="I492" s="24"/>
      <c r="J492" s="24" t="s">
        <v>274</v>
      </c>
      <c r="K492" s="24" t="s">
        <v>275</v>
      </c>
      <c r="L492" s="26">
        <v>33</v>
      </c>
      <c r="M492" s="27">
        <v>2331</v>
      </c>
      <c r="N492" s="28" t="s">
        <v>981</v>
      </c>
      <c r="O492" s="29" t="s">
        <v>404</v>
      </c>
      <c r="P492" s="29" t="s">
        <v>67</v>
      </c>
      <c r="Q492" s="30">
        <v>3</v>
      </c>
      <c r="R492" s="6" t="s">
        <v>41</v>
      </c>
      <c r="S492" s="8">
        <v>0.75</v>
      </c>
      <c r="T492" s="23">
        <v>0</v>
      </c>
      <c r="U492" s="23">
        <v>0</v>
      </c>
      <c r="V492" s="23">
        <v>0</v>
      </c>
      <c r="W492" s="5">
        <f t="shared" si="14"/>
        <v>0.75</v>
      </c>
      <c r="X492" s="5">
        <f t="shared" si="15"/>
        <v>2.25</v>
      </c>
      <c r="Y492" s="13">
        <v>625000000</v>
      </c>
      <c r="Z492" s="20">
        <v>643.37</v>
      </c>
      <c r="AA492" s="20">
        <v>662.09</v>
      </c>
      <c r="AB492" s="20">
        <v>681.37</v>
      </c>
      <c r="AC492" s="51"/>
    </row>
    <row r="493" spans="1:29" s="4" customFormat="1" ht="13.5" hidden="1" customHeight="1" x14ac:dyDescent="0.25">
      <c r="A493" s="25">
        <v>12</v>
      </c>
      <c r="B493" s="24" t="s">
        <v>982</v>
      </c>
      <c r="C493" s="24" t="s">
        <v>31</v>
      </c>
      <c r="D493" s="25">
        <v>1</v>
      </c>
      <c r="E493" s="25" t="s">
        <v>32</v>
      </c>
      <c r="F493" s="24" t="s">
        <v>33</v>
      </c>
      <c r="G493" s="24" t="s">
        <v>34</v>
      </c>
      <c r="H493" s="24" t="s">
        <v>35</v>
      </c>
      <c r="I493" s="24"/>
      <c r="J493" s="24" t="s">
        <v>36</v>
      </c>
      <c r="K493" s="24" t="s">
        <v>37</v>
      </c>
      <c r="L493" s="26">
        <v>1</v>
      </c>
      <c r="M493" s="27">
        <v>2333</v>
      </c>
      <c r="N493" s="28" t="s">
        <v>983</v>
      </c>
      <c r="O493" s="29" t="s">
        <v>984</v>
      </c>
      <c r="P493" s="29" t="s">
        <v>40</v>
      </c>
      <c r="Q493" s="30">
        <v>80</v>
      </c>
      <c r="R493" s="6" t="s">
        <v>41</v>
      </c>
      <c r="S493" s="8">
        <v>20</v>
      </c>
      <c r="T493" s="23">
        <v>0</v>
      </c>
      <c r="U493" s="23">
        <v>0</v>
      </c>
      <c r="V493" s="23">
        <v>0</v>
      </c>
      <c r="W493" s="5">
        <f t="shared" si="14"/>
        <v>20</v>
      </c>
      <c r="X493" s="5">
        <f t="shared" si="15"/>
        <v>60</v>
      </c>
      <c r="Y493" s="13">
        <v>253917000</v>
      </c>
      <c r="Z493" s="20">
        <v>224</v>
      </c>
      <c r="AA493" s="20">
        <v>230</v>
      </c>
      <c r="AB493" s="20">
        <v>237</v>
      </c>
      <c r="AC493" s="51"/>
    </row>
    <row r="494" spans="1:29" s="4" customFormat="1" ht="13.5" hidden="1" customHeight="1" x14ac:dyDescent="0.25">
      <c r="A494" s="25">
        <v>12</v>
      </c>
      <c r="B494" s="24" t="s">
        <v>982</v>
      </c>
      <c r="C494" s="24" t="s">
        <v>31</v>
      </c>
      <c r="D494" s="25">
        <v>3</v>
      </c>
      <c r="E494" s="25" t="s">
        <v>45</v>
      </c>
      <c r="F494" s="24" t="s">
        <v>33</v>
      </c>
      <c r="G494" s="24" t="s">
        <v>34</v>
      </c>
      <c r="H494" s="24" t="s">
        <v>35</v>
      </c>
      <c r="I494" s="24"/>
      <c r="J494" s="24" t="s">
        <v>36</v>
      </c>
      <c r="K494" s="24" t="s">
        <v>37</v>
      </c>
      <c r="L494" s="26">
        <v>1</v>
      </c>
      <c r="M494" s="27">
        <v>2333</v>
      </c>
      <c r="N494" s="28" t="s">
        <v>983</v>
      </c>
      <c r="O494" s="29" t="s">
        <v>985</v>
      </c>
      <c r="P494" s="29" t="s">
        <v>47</v>
      </c>
      <c r="Q494" s="30">
        <v>4</v>
      </c>
      <c r="R494" s="6" t="s">
        <v>41</v>
      </c>
      <c r="S494" s="8">
        <v>1</v>
      </c>
      <c r="T494" s="23">
        <v>0</v>
      </c>
      <c r="U494" s="23">
        <v>0</v>
      </c>
      <c r="V494" s="23">
        <v>0</v>
      </c>
      <c r="W494" s="5">
        <f t="shared" si="14"/>
        <v>1</v>
      </c>
      <c r="X494" s="5">
        <f t="shared" si="15"/>
        <v>3</v>
      </c>
      <c r="Y494" s="13">
        <v>253917000</v>
      </c>
      <c r="Z494" s="20">
        <v>224</v>
      </c>
      <c r="AA494" s="20">
        <v>230</v>
      </c>
      <c r="AB494" s="20">
        <v>237</v>
      </c>
      <c r="AC494" s="51"/>
    </row>
    <row r="495" spans="1:29" s="4" customFormat="1" ht="13.5" hidden="1" customHeight="1" x14ac:dyDescent="0.25">
      <c r="A495" s="25">
        <v>12</v>
      </c>
      <c r="B495" s="24" t="s">
        <v>982</v>
      </c>
      <c r="C495" s="24" t="s">
        <v>48</v>
      </c>
      <c r="D495" s="25">
        <v>4</v>
      </c>
      <c r="E495" s="25" t="s">
        <v>49</v>
      </c>
      <c r="F495" s="24" t="s">
        <v>50</v>
      </c>
      <c r="G495" s="24" t="s">
        <v>51</v>
      </c>
      <c r="H495" s="24" t="s">
        <v>35</v>
      </c>
      <c r="I495" s="24"/>
      <c r="J495" s="24" t="s">
        <v>36</v>
      </c>
      <c r="K495" s="24" t="s">
        <v>52</v>
      </c>
      <c r="L495" s="26">
        <v>2</v>
      </c>
      <c r="M495" s="27">
        <v>2371</v>
      </c>
      <c r="N495" s="28" t="s">
        <v>986</v>
      </c>
      <c r="O495" s="29" t="s">
        <v>987</v>
      </c>
      <c r="P495" s="29" t="s">
        <v>55</v>
      </c>
      <c r="Q495" s="30">
        <v>3000</v>
      </c>
      <c r="R495" s="6" t="s">
        <v>41</v>
      </c>
      <c r="S495" s="8">
        <v>750</v>
      </c>
      <c r="T495" s="23">
        <v>0</v>
      </c>
      <c r="U495" s="23">
        <v>0</v>
      </c>
      <c r="V495" s="23">
        <v>0</v>
      </c>
      <c r="W495" s="5">
        <f t="shared" si="14"/>
        <v>750</v>
      </c>
      <c r="X495" s="5">
        <f t="shared" si="15"/>
        <v>2250</v>
      </c>
      <c r="Y495" s="13">
        <v>756852000</v>
      </c>
      <c r="Z495" s="20">
        <v>666</v>
      </c>
      <c r="AA495" s="20">
        <v>686</v>
      </c>
      <c r="AB495" s="20">
        <v>706</v>
      </c>
      <c r="AC495" s="51"/>
    </row>
    <row r="496" spans="1:29" s="4" customFormat="1" ht="13.5" hidden="1" customHeight="1" x14ac:dyDescent="0.25">
      <c r="A496" s="25">
        <v>12</v>
      </c>
      <c r="B496" s="24" t="s">
        <v>982</v>
      </c>
      <c r="C496" s="24" t="s">
        <v>31</v>
      </c>
      <c r="D496" s="25">
        <v>5</v>
      </c>
      <c r="E496" s="25" t="s">
        <v>56</v>
      </c>
      <c r="F496" s="24" t="s">
        <v>57</v>
      </c>
      <c r="G496" s="24" t="s">
        <v>58</v>
      </c>
      <c r="H496" s="24" t="s">
        <v>59</v>
      </c>
      <c r="I496" s="24" t="s">
        <v>60</v>
      </c>
      <c r="J496" s="24" t="s">
        <v>36</v>
      </c>
      <c r="K496" s="24" t="s">
        <v>61</v>
      </c>
      <c r="L496" s="26">
        <v>3</v>
      </c>
      <c r="M496" s="27">
        <v>2374</v>
      </c>
      <c r="N496" s="28" t="s">
        <v>988</v>
      </c>
      <c r="O496" s="29" t="s">
        <v>63</v>
      </c>
      <c r="P496" s="29" t="s">
        <v>64</v>
      </c>
      <c r="Q496" s="30">
        <v>4</v>
      </c>
      <c r="R496" s="6" t="s">
        <v>41</v>
      </c>
      <c r="S496" s="8">
        <v>1</v>
      </c>
      <c r="T496" s="23">
        <v>0</v>
      </c>
      <c r="U496" s="23">
        <v>0</v>
      </c>
      <c r="V496" s="23">
        <v>0</v>
      </c>
      <c r="W496" s="5">
        <f t="shared" si="14"/>
        <v>1</v>
      </c>
      <c r="X496" s="5">
        <f t="shared" si="15"/>
        <v>3</v>
      </c>
      <c r="Y496" s="13">
        <v>976589000</v>
      </c>
      <c r="Z496" s="20">
        <v>860</v>
      </c>
      <c r="AA496" s="20">
        <v>885</v>
      </c>
      <c r="AB496" s="20">
        <v>911</v>
      </c>
      <c r="AC496" s="51"/>
    </row>
    <row r="497" spans="1:29" s="4" customFormat="1" ht="13.5" hidden="1" customHeight="1" x14ac:dyDescent="0.25">
      <c r="A497" s="25">
        <v>12</v>
      </c>
      <c r="B497" s="24" t="s">
        <v>982</v>
      </c>
      <c r="C497" s="24" t="s">
        <v>31</v>
      </c>
      <c r="D497" s="25">
        <v>8</v>
      </c>
      <c r="E497" s="25" t="s">
        <v>74</v>
      </c>
      <c r="F497" s="24" t="s">
        <v>33</v>
      </c>
      <c r="G497" s="24" t="s">
        <v>69</v>
      </c>
      <c r="H497" s="24" t="s">
        <v>35</v>
      </c>
      <c r="I497" s="24"/>
      <c r="J497" s="24" t="s">
        <v>36</v>
      </c>
      <c r="K497" s="24" t="s">
        <v>70</v>
      </c>
      <c r="L497" s="26">
        <v>4</v>
      </c>
      <c r="M497" s="27">
        <v>2378</v>
      </c>
      <c r="N497" s="28" t="s">
        <v>989</v>
      </c>
      <c r="O497" s="29" t="s">
        <v>990</v>
      </c>
      <c r="P497" s="29" t="s">
        <v>40</v>
      </c>
      <c r="Q497" s="30">
        <v>16</v>
      </c>
      <c r="R497" s="6" t="s">
        <v>41</v>
      </c>
      <c r="S497" s="8">
        <v>4</v>
      </c>
      <c r="T497" s="23">
        <v>0</v>
      </c>
      <c r="U497" s="23">
        <v>0</v>
      </c>
      <c r="V497" s="23">
        <v>0</v>
      </c>
      <c r="W497" s="5">
        <f t="shared" si="14"/>
        <v>4</v>
      </c>
      <c r="X497" s="5">
        <f t="shared" si="15"/>
        <v>12</v>
      </c>
      <c r="Y497" s="13">
        <v>170899000</v>
      </c>
      <c r="Z497" s="20">
        <v>150</v>
      </c>
      <c r="AA497" s="20">
        <v>155</v>
      </c>
      <c r="AB497" s="20">
        <v>159</v>
      </c>
      <c r="AC497" s="51"/>
    </row>
    <row r="498" spans="1:29" s="4" customFormat="1" ht="13.5" hidden="1" customHeight="1" x14ac:dyDescent="0.25">
      <c r="A498" s="25">
        <v>12</v>
      </c>
      <c r="B498" s="24" t="s">
        <v>982</v>
      </c>
      <c r="C498" s="24" t="s">
        <v>31</v>
      </c>
      <c r="D498" s="25">
        <v>11</v>
      </c>
      <c r="E498" s="25" t="s">
        <v>79</v>
      </c>
      <c r="F498" s="24" t="s">
        <v>33</v>
      </c>
      <c r="G498" s="24" t="s">
        <v>69</v>
      </c>
      <c r="H498" s="24" t="s">
        <v>35</v>
      </c>
      <c r="I498" s="24"/>
      <c r="J498" s="24" t="s">
        <v>36</v>
      </c>
      <c r="K498" s="24" t="s">
        <v>70</v>
      </c>
      <c r="L498" s="26">
        <v>4</v>
      </c>
      <c r="M498" s="27">
        <v>2378</v>
      </c>
      <c r="N498" s="28" t="s">
        <v>989</v>
      </c>
      <c r="O498" s="29" t="s">
        <v>80</v>
      </c>
      <c r="P498" s="29" t="s">
        <v>81</v>
      </c>
      <c r="Q498" s="30">
        <v>1</v>
      </c>
      <c r="R498" s="6" t="s">
        <v>41</v>
      </c>
      <c r="S498" s="8">
        <v>0.25</v>
      </c>
      <c r="T498" s="23">
        <v>0</v>
      </c>
      <c r="U498" s="23">
        <v>0</v>
      </c>
      <c r="V498" s="23">
        <v>0</v>
      </c>
      <c r="W498" s="5">
        <f t="shared" si="14"/>
        <v>0.25</v>
      </c>
      <c r="X498" s="5">
        <f t="shared" si="15"/>
        <v>0.75</v>
      </c>
      <c r="Y498" s="13">
        <v>317390000</v>
      </c>
      <c r="Z498" s="20">
        <v>279</v>
      </c>
      <c r="AA498" s="20">
        <v>288</v>
      </c>
      <c r="AB498" s="20">
        <v>296</v>
      </c>
      <c r="AC498" s="51"/>
    </row>
    <row r="499" spans="1:29" s="4" customFormat="1" ht="13.5" hidden="1" customHeight="1" x14ac:dyDescent="0.25">
      <c r="A499" s="25">
        <v>12</v>
      </c>
      <c r="B499" s="24" t="s">
        <v>982</v>
      </c>
      <c r="C499" s="24" t="s">
        <v>149</v>
      </c>
      <c r="D499" s="25">
        <v>14</v>
      </c>
      <c r="E499" s="25" t="s">
        <v>557</v>
      </c>
      <c r="F499" s="24" t="s">
        <v>33</v>
      </c>
      <c r="G499" s="24" t="s">
        <v>558</v>
      </c>
      <c r="H499" s="24" t="s">
        <v>35</v>
      </c>
      <c r="I499" s="24"/>
      <c r="J499" s="24" t="s">
        <v>36</v>
      </c>
      <c r="K499" s="24" t="s">
        <v>93</v>
      </c>
      <c r="L499" s="26">
        <v>5</v>
      </c>
      <c r="M499" s="27">
        <v>2679</v>
      </c>
      <c r="N499" s="28" t="s">
        <v>991</v>
      </c>
      <c r="O499" s="29" t="s">
        <v>802</v>
      </c>
      <c r="P499" s="29" t="s">
        <v>561</v>
      </c>
      <c r="Q499" s="30">
        <v>12</v>
      </c>
      <c r="R499" s="6" t="s">
        <v>41</v>
      </c>
      <c r="S499" s="8">
        <v>3</v>
      </c>
      <c r="T499" s="23">
        <v>0</v>
      </c>
      <c r="U499" s="23">
        <v>0</v>
      </c>
      <c r="V499" s="23">
        <v>0</v>
      </c>
      <c r="W499" s="5">
        <f t="shared" si="14"/>
        <v>3</v>
      </c>
      <c r="X499" s="5">
        <f t="shared" si="15"/>
        <v>9</v>
      </c>
      <c r="Y499" s="13">
        <v>708026000</v>
      </c>
      <c r="Z499" s="20">
        <v>623</v>
      </c>
      <c r="AA499" s="20">
        <v>642</v>
      </c>
      <c r="AB499" s="20">
        <v>660</v>
      </c>
      <c r="AC499" s="51"/>
    </row>
    <row r="500" spans="1:29" s="4" customFormat="1" ht="13.5" hidden="1" customHeight="1" x14ac:dyDescent="0.25">
      <c r="A500" s="25">
        <v>12</v>
      </c>
      <c r="B500" s="24" t="s">
        <v>982</v>
      </c>
      <c r="C500" s="24" t="s">
        <v>88</v>
      </c>
      <c r="D500" s="25">
        <v>15</v>
      </c>
      <c r="E500" s="25" t="s">
        <v>89</v>
      </c>
      <c r="F500" s="24" t="s">
        <v>90</v>
      </c>
      <c r="G500" s="24" t="s">
        <v>91</v>
      </c>
      <c r="H500" s="24" t="s">
        <v>35</v>
      </c>
      <c r="I500" s="24" t="s">
        <v>92</v>
      </c>
      <c r="J500" s="24" t="s">
        <v>36</v>
      </c>
      <c r="K500" s="24" t="s">
        <v>93</v>
      </c>
      <c r="L500" s="26">
        <v>6</v>
      </c>
      <c r="M500" s="27">
        <v>2382</v>
      </c>
      <c r="N500" s="28" t="s">
        <v>992</v>
      </c>
      <c r="O500" s="29" t="s">
        <v>993</v>
      </c>
      <c r="P500" s="29" t="s">
        <v>67</v>
      </c>
      <c r="Q500" s="30">
        <v>4000</v>
      </c>
      <c r="R500" s="6" t="s">
        <v>41</v>
      </c>
      <c r="S500" s="8">
        <v>1000</v>
      </c>
      <c r="T500" s="23">
        <v>0</v>
      </c>
      <c r="U500" s="23">
        <v>0</v>
      </c>
      <c r="V500" s="23">
        <v>0</v>
      </c>
      <c r="W500" s="5">
        <f t="shared" si="14"/>
        <v>1000</v>
      </c>
      <c r="X500" s="5">
        <f t="shared" si="15"/>
        <v>3000</v>
      </c>
      <c r="Y500" s="13">
        <v>761738000</v>
      </c>
      <c r="Z500" s="20">
        <v>671</v>
      </c>
      <c r="AA500" s="20">
        <v>690</v>
      </c>
      <c r="AB500" s="20">
        <v>710</v>
      </c>
      <c r="AC500" s="51"/>
    </row>
    <row r="501" spans="1:29" s="4" customFormat="1" ht="13.5" hidden="1" customHeight="1" x14ac:dyDescent="0.25">
      <c r="A501" s="25">
        <v>12</v>
      </c>
      <c r="B501" s="24" t="s">
        <v>982</v>
      </c>
      <c r="C501" s="24" t="s">
        <v>31</v>
      </c>
      <c r="D501" s="25">
        <v>16</v>
      </c>
      <c r="E501" s="25" t="s">
        <v>96</v>
      </c>
      <c r="F501" s="24" t="s">
        <v>33</v>
      </c>
      <c r="G501" s="24" t="s">
        <v>97</v>
      </c>
      <c r="H501" s="24" t="s">
        <v>59</v>
      </c>
      <c r="I501" s="24" t="s">
        <v>60</v>
      </c>
      <c r="J501" s="24" t="s">
        <v>36</v>
      </c>
      <c r="K501" s="24" t="s">
        <v>93</v>
      </c>
      <c r="L501" s="26">
        <v>7</v>
      </c>
      <c r="M501" s="27">
        <v>2383</v>
      </c>
      <c r="N501" s="28" t="s">
        <v>994</v>
      </c>
      <c r="O501" s="29" t="s">
        <v>99</v>
      </c>
      <c r="P501" s="29" t="s">
        <v>100</v>
      </c>
      <c r="Q501" s="30">
        <v>4</v>
      </c>
      <c r="R501" s="6" t="s">
        <v>41</v>
      </c>
      <c r="S501" s="8">
        <v>1</v>
      </c>
      <c r="T501" s="23">
        <v>0</v>
      </c>
      <c r="U501" s="23">
        <v>0</v>
      </c>
      <c r="V501" s="23">
        <v>0</v>
      </c>
      <c r="W501" s="5">
        <f t="shared" si="14"/>
        <v>1</v>
      </c>
      <c r="X501" s="5">
        <f t="shared" si="15"/>
        <v>3</v>
      </c>
      <c r="Y501" s="13">
        <v>976589000</v>
      </c>
      <c r="Z501" s="20">
        <v>860</v>
      </c>
      <c r="AA501" s="20">
        <v>885</v>
      </c>
      <c r="AB501" s="20">
        <v>911</v>
      </c>
      <c r="AC501" s="51"/>
    </row>
    <row r="502" spans="1:29" s="4" customFormat="1" ht="13.5" hidden="1" customHeight="1" x14ac:dyDescent="0.25">
      <c r="A502" s="25">
        <v>12</v>
      </c>
      <c r="B502" s="24" t="s">
        <v>982</v>
      </c>
      <c r="C502" s="24" t="s">
        <v>101</v>
      </c>
      <c r="D502" s="25">
        <v>46</v>
      </c>
      <c r="E502" s="25" t="s">
        <v>102</v>
      </c>
      <c r="F502" s="24" t="s">
        <v>103</v>
      </c>
      <c r="G502" s="24" t="s">
        <v>104</v>
      </c>
      <c r="H502" s="24" t="s">
        <v>59</v>
      </c>
      <c r="I502" s="24" t="s">
        <v>105</v>
      </c>
      <c r="J502" s="24" t="s">
        <v>106</v>
      </c>
      <c r="K502" s="24" t="s">
        <v>107</v>
      </c>
      <c r="L502" s="26">
        <v>8</v>
      </c>
      <c r="M502" s="27">
        <v>2625</v>
      </c>
      <c r="N502" s="28" t="s">
        <v>995</v>
      </c>
      <c r="O502" s="29" t="s">
        <v>996</v>
      </c>
      <c r="P502" s="29" t="s">
        <v>110</v>
      </c>
      <c r="Q502" s="30">
        <v>800</v>
      </c>
      <c r="R502" s="6" t="s">
        <v>41</v>
      </c>
      <c r="S502" s="8">
        <v>200</v>
      </c>
      <c r="T502" s="23">
        <v>0</v>
      </c>
      <c r="U502" s="23">
        <v>0</v>
      </c>
      <c r="V502" s="23">
        <v>0</v>
      </c>
      <c r="W502" s="5">
        <f t="shared" si="14"/>
        <v>200</v>
      </c>
      <c r="X502" s="5">
        <f t="shared" si="15"/>
        <v>600</v>
      </c>
      <c r="Y502" s="13">
        <v>944397000</v>
      </c>
      <c r="Z502" s="20">
        <v>831</v>
      </c>
      <c r="AA502" s="20">
        <v>856</v>
      </c>
      <c r="AB502" s="20">
        <v>881</v>
      </c>
      <c r="AC502" s="51"/>
    </row>
    <row r="503" spans="1:29" s="4" customFormat="1" ht="13.5" hidden="1" customHeight="1" x14ac:dyDescent="0.25">
      <c r="A503" s="25">
        <v>12</v>
      </c>
      <c r="B503" s="24" t="s">
        <v>982</v>
      </c>
      <c r="C503" s="24" t="s">
        <v>101</v>
      </c>
      <c r="D503" s="25">
        <v>47</v>
      </c>
      <c r="E503" s="25" t="s">
        <v>111</v>
      </c>
      <c r="F503" s="24" t="s">
        <v>103</v>
      </c>
      <c r="G503" s="24" t="s">
        <v>112</v>
      </c>
      <c r="H503" s="24" t="s">
        <v>59</v>
      </c>
      <c r="I503" s="24" t="s">
        <v>105</v>
      </c>
      <c r="J503" s="24" t="s">
        <v>106</v>
      </c>
      <c r="K503" s="24" t="s">
        <v>107</v>
      </c>
      <c r="L503" s="26">
        <v>8</v>
      </c>
      <c r="M503" s="27">
        <v>2625</v>
      </c>
      <c r="N503" s="28" t="s">
        <v>995</v>
      </c>
      <c r="O503" s="29" t="s">
        <v>997</v>
      </c>
      <c r="P503" s="29" t="s">
        <v>114</v>
      </c>
      <c r="Q503" s="30">
        <v>10000</v>
      </c>
      <c r="R503" s="6" t="s">
        <v>41</v>
      </c>
      <c r="S503" s="8">
        <v>2500</v>
      </c>
      <c r="T503" s="23">
        <v>0</v>
      </c>
      <c r="U503" s="23">
        <v>0</v>
      </c>
      <c r="V503" s="23">
        <v>0</v>
      </c>
      <c r="W503" s="5">
        <f t="shared" si="14"/>
        <v>2500</v>
      </c>
      <c r="X503" s="5">
        <f t="shared" si="15"/>
        <v>7500</v>
      </c>
      <c r="Y503" s="13">
        <v>1233382000</v>
      </c>
      <c r="Z503" s="20">
        <v>1086</v>
      </c>
      <c r="AA503" s="20">
        <v>1118</v>
      </c>
      <c r="AB503" s="20">
        <v>1150</v>
      </c>
      <c r="AC503" s="51"/>
    </row>
    <row r="504" spans="1:29" s="4" customFormat="1" ht="13.5" hidden="1" customHeight="1" x14ac:dyDescent="0.25">
      <c r="A504" s="25">
        <v>12</v>
      </c>
      <c r="B504" s="24" t="s">
        <v>982</v>
      </c>
      <c r="C504" s="24" t="s">
        <v>101</v>
      </c>
      <c r="D504" s="25">
        <v>48</v>
      </c>
      <c r="E504" s="25" t="s">
        <v>115</v>
      </c>
      <c r="F504" s="24" t="s">
        <v>103</v>
      </c>
      <c r="G504" s="24" t="s">
        <v>116</v>
      </c>
      <c r="H504" s="24" t="s">
        <v>59</v>
      </c>
      <c r="I504" s="24" t="s">
        <v>105</v>
      </c>
      <c r="J504" s="24" t="s">
        <v>106</v>
      </c>
      <c r="K504" s="24" t="s">
        <v>107</v>
      </c>
      <c r="L504" s="26">
        <v>8</v>
      </c>
      <c r="M504" s="27">
        <v>2625</v>
      </c>
      <c r="N504" s="28" t="s">
        <v>995</v>
      </c>
      <c r="O504" s="29" t="s">
        <v>998</v>
      </c>
      <c r="P504" s="29" t="s">
        <v>118</v>
      </c>
      <c r="Q504" s="30">
        <v>1050</v>
      </c>
      <c r="R504" s="6" t="s">
        <v>119</v>
      </c>
      <c r="S504" s="8">
        <v>1050</v>
      </c>
      <c r="T504" s="23">
        <v>0</v>
      </c>
      <c r="U504" s="23">
        <v>0</v>
      </c>
      <c r="V504" s="23">
        <v>0</v>
      </c>
      <c r="W504" s="5">
        <f t="shared" si="14"/>
        <v>262.5</v>
      </c>
      <c r="X504" s="5">
        <f t="shared" si="15"/>
        <v>787.5</v>
      </c>
      <c r="Y504" s="13">
        <v>2382728000</v>
      </c>
      <c r="Z504" s="20">
        <v>2098</v>
      </c>
      <c r="AA504" s="20">
        <v>2159</v>
      </c>
      <c r="AB504" s="20">
        <v>2222</v>
      </c>
      <c r="AC504" s="51"/>
    </row>
    <row r="505" spans="1:29" s="4" customFormat="1" ht="13.5" hidden="1" customHeight="1" x14ac:dyDescent="0.25">
      <c r="A505" s="25">
        <v>12</v>
      </c>
      <c r="B505" s="24" t="s">
        <v>982</v>
      </c>
      <c r="C505" s="24" t="s">
        <v>101</v>
      </c>
      <c r="D505" s="25">
        <v>49</v>
      </c>
      <c r="E505" s="25" t="s">
        <v>435</v>
      </c>
      <c r="F505" s="24" t="s">
        <v>103</v>
      </c>
      <c r="G505" s="24" t="s">
        <v>436</v>
      </c>
      <c r="H505" s="24" t="s">
        <v>59</v>
      </c>
      <c r="I505" s="24" t="s">
        <v>105</v>
      </c>
      <c r="J505" s="24" t="s">
        <v>106</v>
      </c>
      <c r="K505" s="24" t="s">
        <v>437</v>
      </c>
      <c r="L505" s="26">
        <v>9</v>
      </c>
      <c r="M505" s="27">
        <v>2598</v>
      </c>
      <c r="N505" s="28" t="s">
        <v>999</v>
      </c>
      <c r="O505" s="29" t="s">
        <v>1000</v>
      </c>
      <c r="P505" s="29" t="s">
        <v>440</v>
      </c>
      <c r="Q505" s="30">
        <v>250</v>
      </c>
      <c r="R505" s="6" t="s">
        <v>41</v>
      </c>
      <c r="S505" s="8">
        <v>250</v>
      </c>
      <c r="T505" s="23">
        <v>0</v>
      </c>
      <c r="U505" s="23">
        <v>0</v>
      </c>
      <c r="V505" s="23">
        <v>0</v>
      </c>
      <c r="W505" s="5">
        <f t="shared" si="14"/>
        <v>250</v>
      </c>
      <c r="X505" s="5">
        <f t="shared" si="15"/>
        <v>0</v>
      </c>
      <c r="Y505" s="13">
        <v>1299029000</v>
      </c>
      <c r="Z505" s="20">
        <v>1144</v>
      </c>
      <c r="AA505" s="20">
        <v>1177</v>
      </c>
      <c r="AB505" s="20">
        <v>1211</v>
      </c>
      <c r="AC505" s="51"/>
    </row>
    <row r="506" spans="1:29" s="4" customFormat="1" ht="13.5" hidden="1" customHeight="1" x14ac:dyDescent="0.25">
      <c r="A506" s="25">
        <v>12</v>
      </c>
      <c r="B506" s="24" t="s">
        <v>982</v>
      </c>
      <c r="C506" s="24" t="s">
        <v>120</v>
      </c>
      <c r="D506" s="25">
        <v>17</v>
      </c>
      <c r="E506" s="25" t="s">
        <v>121</v>
      </c>
      <c r="F506" s="24" t="s">
        <v>122</v>
      </c>
      <c r="G506" s="24" t="s">
        <v>123</v>
      </c>
      <c r="H506" s="24" t="s">
        <v>59</v>
      </c>
      <c r="I506" s="24" t="s">
        <v>124</v>
      </c>
      <c r="J506" s="24" t="s">
        <v>106</v>
      </c>
      <c r="K506" s="24" t="s">
        <v>125</v>
      </c>
      <c r="L506" s="26">
        <v>10</v>
      </c>
      <c r="M506" s="27">
        <v>2578</v>
      </c>
      <c r="N506" s="28" t="s">
        <v>1001</v>
      </c>
      <c r="O506" s="29" t="s">
        <v>1002</v>
      </c>
      <c r="P506" s="29" t="s">
        <v>128</v>
      </c>
      <c r="Q506" s="30">
        <v>400</v>
      </c>
      <c r="R506" s="6" t="s">
        <v>41</v>
      </c>
      <c r="S506" s="8">
        <v>100</v>
      </c>
      <c r="T506" s="23">
        <v>0</v>
      </c>
      <c r="U506" s="23">
        <v>0</v>
      </c>
      <c r="V506" s="23">
        <v>0</v>
      </c>
      <c r="W506" s="5">
        <f t="shared" si="14"/>
        <v>100</v>
      </c>
      <c r="X506" s="5">
        <f t="shared" si="15"/>
        <v>300</v>
      </c>
      <c r="Y506" s="13">
        <v>244144000</v>
      </c>
      <c r="Z506" s="20">
        <v>215</v>
      </c>
      <c r="AA506" s="20">
        <v>221</v>
      </c>
      <c r="AB506" s="20">
        <v>228</v>
      </c>
      <c r="AC506" s="51"/>
    </row>
    <row r="507" spans="1:29" s="4" customFormat="1" ht="13.5" hidden="1" customHeight="1" x14ac:dyDescent="0.25">
      <c r="A507" s="25">
        <v>12</v>
      </c>
      <c r="B507" s="24" t="s">
        <v>982</v>
      </c>
      <c r="C507" s="24" t="s">
        <v>120</v>
      </c>
      <c r="D507" s="25">
        <v>18</v>
      </c>
      <c r="E507" s="25" t="s">
        <v>129</v>
      </c>
      <c r="F507" s="24" t="s">
        <v>122</v>
      </c>
      <c r="G507" s="24" t="s">
        <v>130</v>
      </c>
      <c r="H507" s="24" t="s">
        <v>59</v>
      </c>
      <c r="I507" s="24" t="s">
        <v>124</v>
      </c>
      <c r="J507" s="24" t="s">
        <v>106</v>
      </c>
      <c r="K507" s="24" t="s">
        <v>125</v>
      </c>
      <c r="L507" s="26">
        <v>10</v>
      </c>
      <c r="M507" s="27">
        <v>2578</v>
      </c>
      <c r="N507" s="28" t="s">
        <v>1001</v>
      </c>
      <c r="O507" s="29" t="s">
        <v>1003</v>
      </c>
      <c r="P507" s="29" t="s">
        <v>132</v>
      </c>
      <c r="Q507" s="30">
        <v>600</v>
      </c>
      <c r="R507" s="6" t="s">
        <v>41</v>
      </c>
      <c r="S507" s="8">
        <v>150</v>
      </c>
      <c r="T507" s="23">
        <v>0</v>
      </c>
      <c r="U507" s="23">
        <v>0</v>
      </c>
      <c r="V507" s="23">
        <v>0</v>
      </c>
      <c r="W507" s="5">
        <f t="shared" si="14"/>
        <v>150</v>
      </c>
      <c r="X507" s="5">
        <f t="shared" si="15"/>
        <v>450</v>
      </c>
      <c r="Y507" s="13">
        <v>244144000</v>
      </c>
      <c r="Z507" s="20">
        <v>215</v>
      </c>
      <c r="AA507" s="20">
        <v>221</v>
      </c>
      <c r="AB507" s="20">
        <v>228</v>
      </c>
      <c r="AC507" s="51"/>
    </row>
    <row r="508" spans="1:29" s="4" customFormat="1" ht="13.5" hidden="1" customHeight="1" x14ac:dyDescent="0.25">
      <c r="A508" s="25">
        <v>12</v>
      </c>
      <c r="B508" s="24" t="s">
        <v>982</v>
      </c>
      <c r="C508" s="24" t="s">
        <v>120</v>
      </c>
      <c r="D508" s="25">
        <v>19</v>
      </c>
      <c r="E508" s="25" t="s">
        <v>133</v>
      </c>
      <c r="F508" s="24" t="s">
        <v>122</v>
      </c>
      <c r="G508" s="24" t="s">
        <v>134</v>
      </c>
      <c r="H508" s="24" t="s">
        <v>59</v>
      </c>
      <c r="I508" s="24" t="s">
        <v>124</v>
      </c>
      <c r="J508" s="24" t="s">
        <v>106</v>
      </c>
      <c r="K508" s="24" t="s">
        <v>125</v>
      </c>
      <c r="L508" s="26">
        <v>10</v>
      </c>
      <c r="M508" s="27">
        <v>2578</v>
      </c>
      <c r="N508" s="28" t="s">
        <v>1001</v>
      </c>
      <c r="O508" s="29" t="s">
        <v>1004</v>
      </c>
      <c r="P508" s="29" t="s">
        <v>136</v>
      </c>
      <c r="Q508" s="30">
        <v>400</v>
      </c>
      <c r="R508" s="6" t="s">
        <v>41</v>
      </c>
      <c r="S508" s="8">
        <v>100</v>
      </c>
      <c r="T508" s="23">
        <v>0</v>
      </c>
      <c r="U508" s="23">
        <v>0</v>
      </c>
      <c r="V508" s="23">
        <v>0</v>
      </c>
      <c r="W508" s="5">
        <f t="shared" si="14"/>
        <v>100</v>
      </c>
      <c r="X508" s="5">
        <f t="shared" si="15"/>
        <v>300</v>
      </c>
      <c r="Y508" s="13">
        <v>732445000</v>
      </c>
      <c r="Z508" s="20">
        <v>645</v>
      </c>
      <c r="AA508" s="20">
        <v>664</v>
      </c>
      <c r="AB508" s="20">
        <v>683</v>
      </c>
      <c r="AC508" s="51"/>
    </row>
    <row r="509" spans="1:29" s="4" customFormat="1" ht="13.5" hidden="1" customHeight="1" x14ac:dyDescent="0.25">
      <c r="A509" s="25">
        <v>12</v>
      </c>
      <c r="B509" s="24" t="s">
        <v>982</v>
      </c>
      <c r="C509" s="24" t="s">
        <v>120</v>
      </c>
      <c r="D509" s="25">
        <v>20</v>
      </c>
      <c r="E509" s="25" t="s">
        <v>137</v>
      </c>
      <c r="F509" s="24" t="s">
        <v>122</v>
      </c>
      <c r="G509" s="24" t="s">
        <v>138</v>
      </c>
      <c r="H509" s="24" t="s">
        <v>59</v>
      </c>
      <c r="I509" s="24" t="s">
        <v>124</v>
      </c>
      <c r="J509" s="24" t="s">
        <v>106</v>
      </c>
      <c r="K509" s="24" t="s">
        <v>125</v>
      </c>
      <c r="L509" s="26">
        <v>10</v>
      </c>
      <c r="M509" s="27">
        <v>2578</v>
      </c>
      <c r="N509" s="28" t="s">
        <v>1001</v>
      </c>
      <c r="O509" s="29" t="s">
        <v>1005</v>
      </c>
      <c r="P509" s="29" t="s">
        <v>140</v>
      </c>
      <c r="Q509" s="30">
        <v>600</v>
      </c>
      <c r="R509" s="6" t="s">
        <v>41</v>
      </c>
      <c r="S509" s="8">
        <v>150</v>
      </c>
      <c r="T509" s="23">
        <v>0</v>
      </c>
      <c r="U509" s="23">
        <v>0</v>
      </c>
      <c r="V509" s="23">
        <v>0</v>
      </c>
      <c r="W509" s="5">
        <f t="shared" si="14"/>
        <v>150</v>
      </c>
      <c r="X509" s="5">
        <f t="shared" si="15"/>
        <v>450</v>
      </c>
      <c r="Y509" s="13">
        <v>244144000</v>
      </c>
      <c r="Z509" s="20">
        <v>215</v>
      </c>
      <c r="AA509" s="20">
        <v>221</v>
      </c>
      <c r="AB509" s="20">
        <v>228</v>
      </c>
      <c r="AC509" s="51"/>
    </row>
    <row r="510" spans="1:29" s="4" customFormat="1" ht="13.5" hidden="1" customHeight="1" x14ac:dyDescent="0.25">
      <c r="A510" s="25">
        <v>12</v>
      </c>
      <c r="B510" s="24" t="s">
        <v>982</v>
      </c>
      <c r="C510" s="24" t="s">
        <v>120</v>
      </c>
      <c r="D510" s="25">
        <v>23</v>
      </c>
      <c r="E510" s="25" t="s">
        <v>145</v>
      </c>
      <c r="F510" s="24" t="s">
        <v>122</v>
      </c>
      <c r="G510" s="24" t="s">
        <v>146</v>
      </c>
      <c r="H510" s="24" t="s">
        <v>35</v>
      </c>
      <c r="I510" s="24"/>
      <c r="J510" s="24" t="s">
        <v>106</v>
      </c>
      <c r="K510" s="24" t="s">
        <v>125</v>
      </c>
      <c r="L510" s="26">
        <v>10</v>
      </c>
      <c r="M510" s="27">
        <v>2578</v>
      </c>
      <c r="N510" s="28" t="s">
        <v>1001</v>
      </c>
      <c r="O510" s="29" t="s">
        <v>907</v>
      </c>
      <c r="P510" s="29" t="s">
        <v>148</v>
      </c>
      <c r="Q510" s="30">
        <v>600</v>
      </c>
      <c r="R510" s="6" t="s">
        <v>41</v>
      </c>
      <c r="S510" s="8">
        <v>150</v>
      </c>
      <c r="T510" s="23">
        <v>0</v>
      </c>
      <c r="U510" s="23">
        <v>0</v>
      </c>
      <c r="V510" s="23">
        <v>0</v>
      </c>
      <c r="W510" s="5">
        <f t="shared" si="14"/>
        <v>150</v>
      </c>
      <c r="X510" s="5">
        <f t="shared" si="15"/>
        <v>450</v>
      </c>
      <c r="Y510" s="13">
        <v>732444000</v>
      </c>
      <c r="Z510" s="20">
        <v>645</v>
      </c>
      <c r="AA510" s="20">
        <v>664</v>
      </c>
      <c r="AB510" s="20">
        <v>683</v>
      </c>
      <c r="AC510" s="51"/>
    </row>
    <row r="511" spans="1:29" s="4" customFormat="1" ht="13.5" hidden="1" customHeight="1" x14ac:dyDescent="0.25">
      <c r="A511" s="25">
        <v>12</v>
      </c>
      <c r="B511" s="24" t="s">
        <v>982</v>
      </c>
      <c r="C511" s="24" t="s">
        <v>149</v>
      </c>
      <c r="D511" s="25">
        <v>100</v>
      </c>
      <c r="E511" s="25" t="s">
        <v>150</v>
      </c>
      <c r="F511" s="24" t="s">
        <v>151</v>
      </c>
      <c r="G511" s="24" t="s">
        <v>152</v>
      </c>
      <c r="H511" s="24" t="s">
        <v>59</v>
      </c>
      <c r="I511" s="24"/>
      <c r="J511" s="24" t="s">
        <v>153</v>
      </c>
      <c r="K511" s="24" t="s">
        <v>154</v>
      </c>
      <c r="L511" s="26">
        <v>11</v>
      </c>
      <c r="M511" s="27">
        <v>2678</v>
      </c>
      <c r="N511" s="28" t="s">
        <v>1006</v>
      </c>
      <c r="O511" s="29" t="s">
        <v>1007</v>
      </c>
      <c r="P511" s="29" t="s">
        <v>157</v>
      </c>
      <c r="Q511" s="30">
        <v>1</v>
      </c>
      <c r="R511" s="6" t="s">
        <v>41</v>
      </c>
      <c r="S511" s="8">
        <v>0.25</v>
      </c>
      <c r="T511" s="23">
        <v>0</v>
      </c>
      <c r="U511" s="23">
        <v>0</v>
      </c>
      <c r="V511" s="23">
        <v>0</v>
      </c>
      <c r="W511" s="5">
        <f t="shared" si="14"/>
        <v>0.25</v>
      </c>
      <c r="X511" s="5">
        <f t="shared" si="15"/>
        <v>0.75</v>
      </c>
      <c r="Y511" s="13">
        <v>488289000</v>
      </c>
      <c r="Z511" s="20">
        <v>430</v>
      </c>
      <c r="AA511" s="20">
        <v>442</v>
      </c>
      <c r="AB511" s="20">
        <v>442</v>
      </c>
      <c r="AC511" s="51"/>
    </row>
    <row r="512" spans="1:29" s="4" customFormat="1" ht="13.5" hidden="1" customHeight="1" x14ac:dyDescent="0.25">
      <c r="A512" s="25">
        <v>12</v>
      </c>
      <c r="B512" s="24" t="s">
        <v>982</v>
      </c>
      <c r="C512" s="24" t="s">
        <v>161</v>
      </c>
      <c r="D512" s="25">
        <v>25</v>
      </c>
      <c r="E512" s="25" t="s">
        <v>162</v>
      </c>
      <c r="F512" s="24" t="s">
        <v>163</v>
      </c>
      <c r="G512" s="24" t="s">
        <v>164</v>
      </c>
      <c r="H512" s="24" t="s">
        <v>35</v>
      </c>
      <c r="I512" s="24"/>
      <c r="J512" s="24" t="s">
        <v>106</v>
      </c>
      <c r="K512" s="24" t="s">
        <v>165</v>
      </c>
      <c r="L512" s="26">
        <v>12</v>
      </c>
      <c r="M512" s="27">
        <v>2738</v>
      </c>
      <c r="N512" s="28" t="s">
        <v>1008</v>
      </c>
      <c r="O512" s="29" t="s">
        <v>1009</v>
      </c>
      <c r="P512" s="29" t="s">
        <v>55</v>
      </c>
      <c r="Q512" s="30">
        <v>3200</v>
      </c>
      <c r="R512" s="6" t="s">
        <v>41</v>
      </c>
      <c r="S512" s="8">
        <v>800</v>
      </c>
      <c r="T512" s="23">
        <v>0</v>
      </c>
      <c r="U512" s="23">
        <v>0</v>
      </c>
      <c r="V512" s="23">
        <v>0</v>
      </c>
      <c r="W512" s="5">
        <f t="shared" si="14"/>
        <v>800</v>
      </c>
      <c r="X512" s="5">
        <f t="shared" si="15"/>
        <v>2400</v>
      </c>
      <c r="Y512" s="13">
        <v>488289000</v>
      </c>
      <c r="Z512" s="20">
        <v>430</v>
      </c>
      <c r="AA512" s="20">
        <v>442</v>
      </c>
      <c r="AB512" s="20">
        <v>455</v>
      </c>
      <c r="AC512" s="51"/>
    </row>
    <row r="513" spans="1:29" s="4" customFormat="1" ht="13.5" hidden="1" customHeight="1" x14ac:dyDescent="0.25">
      <c r="A513" s="25">
        <v>12</v>
      </c>
      <c r="B513" s="24" t="s">
        <v>982</v>
      </c>
      <c r="C513" s="24" t="s">
        <v>161</v>
      </c>
      <c r="D513" s="25">
        <v>26</v>
      </c>
      <c r="E513" s="25" t="s">
        <v>168</v>
      </c>
      <c r="F513" s="24" t="s">
        <v>163</v>
      </c>
      <c r="G513" s="24" t="s">
        <v>169</v>
      </c>
      <c r="H513" s="24" t="s">
        <v>35</v>
      </c>
      <c r="I513" s="24"/>
      <c r="J513" s="24" t="s">
        <v>106</v>
      </c>
      <c r="K513" s="24" t="s">
        <v>165</v>
      </c>
      <c r="L513" s="26">
        <v>12</v>
      </c>
      <c r="M513" s="27">
        <v>2738</v>
      </c>
      <c r="N513" s="28" t="s">
        <v>1008</v>
      </c>
      <c r="O513" s="29" t="s">
        <v>1010</v>
      </c>
      <c r="P513" s="29" t="s">
        <v>171</v>
      </c>
      <c r="Q513" s="30">
        <v>2000</v>
      </c>
      <c r="R513" s="6" t="s">
        <v>41</v>
      </c>
      <c r="S513" s="8">
        <v>500</v>
      </c>
      <c r="T513" s="23">
        <v>0</v>
      </c>
      <c r="U513" s="23">
        <v>0</v>
      </c>
      <c r="V513" s="23">
        <v>0</v>
      </c>
      <c r="W513" s="5">
        <f t="shared" si="14"/>
        <v>500</v>
      </c>
      <c r="X513" s="5">
        <f t="shared" si="15"/>
        <v>1500</v>
      </c>
      <c r="Y513" s="13">
        <v>659199000</v>
      </c>
      <c r="Z513" s="20">
        <v>580</v>
      </c>
      <c r="AA513" s="20">
        <v>597</v>
      </c>
      <c r="AB513" s="20">
        <v>615</v>
      </c>
      <c r="AC513" s="51"/>
    </row>
    <row r="514" spans="1:29" s="4" customFormat="1" ht="13.5" hidden="1" customHeight="1" x14ac:dyDescent="0.25">
      <c r="A514" s="25">
        <v>12</v>
      </c>
      <c r="B514" s="24" t="s">
        <v>982</v>
      </c>
      <c r="C514" s="24" t="s">
        <v>161</v>
      </c>
      <c r="D514" s="25">
        <v>27</v>
      </c>
      <c r="E514" s="25" t="s">
        <v>172</v>
      </c>
      <c r="F514" s="24" t="s">
        <v>163</v>
      </c>
      <c r="G514" s="24" t="s">
        <v>173</v>
      </c>
      <c r="H514" s="24" t="s">
        <v>35</v>
      </c>
      <c r="I514" s="24"/>
      <c r="J514" s="24" t="s">
        <v>106</v>
      </c>
      <c r="K514" s="24" t="s">
        <v>165</v>
      </c>
      <c r="L514" s="26">
        <v>12</v>
      </c>
      <c r="M514" s="27">
        <v>2738</v>
      </c>
      <c r="N514" s="28" t="s">
        <v>1008</v>
      </c>
      <c r="O514" s="29" t="s">
        <v>1011</v>
      </c>
      <c r="P514" s="29" t="s">
        <v>40</v>
      </c>
      <c r="Q514" s="30">
        <v>1200</v>
      </c>
      <c r="R514" s="6" t="s">
        <v>41</v>
      </c>
      <c r="S514" s="8">
        <v>300</v>
      </c>
      <c r="T514" s="23">
        <v>0</v>
      </c>
      <c r="U514" s="23">
        <v>0</v>
      </c>
      <c r="V514" s="23">
        <v>0</v>
      </c>
      <c r="W514" s="5">
        <f t="shared" si="14"/>
        <v>300</v>
      </c>
      <c r="X514" s="5">
        <f t="shared" si="15"/>
        <v>900</v>
      </c>
      <c r="Y514" s="13">
        <v>737319000</v>
      </c>
      <c r="Z514" s="20">
        <v>649</v>
      </c>
      <c r="AA514" s="20">
        <v>668</v>
      </c>
      <c r="AB514" s="20">
        <v>688</v>
      </c>
      <c r="AC514" s="51"/>
    </row>
    <row r="515" spans="1:29" s="4" customFormat="1" ht="13.5" hidden="1" customHeight="1" x14ac:dyDescent="0.25">
      <c r="A515" s="25">
        <v>12</v>
      </c>
      <c r="B515" s="24" t="s">
        <v>982</v>
      </c>
      <c r="C515" s="24" t="s">
        <v>175</v>
      </c>
      <c r="D515" s="25">
        <v>30</v>
      </c>
      <c r="E515" s="25" t="s">
        <v>176</v>
      </c>
      <c r="F515" s="24" t="s">
        <v>163</v>
      </c>
      <c r="G515" s="24" t="s">
        <v>177</v>
      </c>
      <c r="H515" s="24" t="s">
        <v>35</v>
      </c>
      <c r="I515" s="24"/>
      <c r="J515" s="24" t="s">
        <v>106</v>
      </c>
      <c r="K515" s="24" t="s">
        <v>178</v>
      </c>
      <c r="L515" s="26">
        <v>13</v>
      </c>
      <c r="M515" s="27">
        <v>2634</v>
      </c>
      <c r="N515" s="28" t="s">
        <v>1012</v>
      </c>
      <c r="O515" s="29" t="s">
        <v>180</v>
      </c>
      <c r="P515" s="29" t="s">
        <v>47</v>
      </c>
      <c r="Q515" s="30">
        <v>4</v>
      </c>
      <c r="R515" s="6" t="s">
        <v>41</v>
      </c>
      <c r="S515" s="8">
        <v>1</v>
      </c>
      <c r="T515" s="23">
        <v>0</v>
      </c>
      <c r="U515" s="23">
        <v>0</v>
      </c>
      <c r="V515" s="23">
        <v>0</v>
      </c>
      <c r="W515" s="5">
        <f t="shared" si="14"/>
        <v>1</v>
      </c>
      <c r="X515" s="5">
        <f t="shared" si="15"/>
        <v>3</v>
      </c>
      <c r="Y515" s="13">
        <v>292971000</v>
      </c>
      <c r="Z515" s="20">
        <v>258</v>
      </c>
      <c r="AA515" s="20">
        <v>265</v>
      </c>
      <c r="AB515" s="20">
        <v>273</v>
      </c>
      <c r="AC515" s="51"/>
    </row>
    <row r="516" spans="1:29" s="4" customFormat="1" ht="13.5" hidden="1" customHeight="1" x14ac:dyDescent="0.25">
      <c r="A516" s="25">
        <v>12</v>
      </c>
      <c r="B516" s="24" t="s">
        <v>982</v>
      </c>
      <c r="C516" s="24" t="s">
        <v>186</v>
      </c>
      <c r="D516" s="25">
        <v>33</v>
      </c>
      <c r="E516" s="25" t="s">
        <v>187</v>
      </c>
      <c r="F516" s="24" t="s">
        <v>188</v>
      </c>
      <c r="G516" s="24" t="s">
        <v>189</v>
      </c>
      <c r="H516" s="24" t="s">
        <v>59</v>
      </c>
      <c r="I516" s="24"/>
      <c r="J516" s="24" t="s">
        <v>106</v>
      </c>
      <c r="K516" s="24" t="s">
        <v>190</v>
      </c>
      <c r="L516" s="26">
        <v>14</v>
      </c>
      <c r="M516" s="27">
        <v>2631</v>
      </c>
      <c r="N516" s="28" t="s">
        <v>1013</v>
      </c>
      <c r="O516" s="29" t="s">
        <v>1014</v>
      </c>
      <c r="P516" s="29" t="s">
        <v>193</v>
      </c>
      <c r="Q516" s="30">
        <v>40</v>
      </c>
      <c r="R516" s="6" t="s">
        <v>41</v>
      </c>
      <c r="S516" s="8">
        <v>10</v>
      </c>
      <c r="T516" s="23">
        <v>0</v>
      </c>
      <c r="U516" s="23">
        <v>0</v>
      </c>
      <c r="V516" s="23">
        <v>0</v>
      </c>
      <c r="W516" s="5">
        <f t="shared" si="14"/>
        <v>10</v>
      </c>
      <c r="X516" s="5">
        <f t="shared" si="15"/>
        <v>30</v>
      </c>
      <c r="Y516" s="13">
        <v>976589000</v>
      </c>
      <c r="Z516" s="20">
        <v>860</v>
      </c>
      <c r="AA516" s="20">
        <v>885</v>
      </c>
      <c r="AB516" s="20">
        <v>911</v>
      </c>
      <c r="AC516" s="51"/>
    </row>
    <row r="517" spans="1:29" s="4" customFormat="1" ht="13.5" hidden="1" customHeight="1" x14ac:dyDescent="0.25">
      <c r="A517" s="25">
        <v>12</v>
      </c>
      <c r="B517" s="24" t="s">
        <v>982</v>
      </c>
      <c r="C517" s="24" t="s">
        <v>186</v>
      </c>
      <c r="D517" s="25">
        <v>38</v>
      </c>
      <c r="E517" s="25" t="s">
        <v>194</v>
      </c>
      <c r="F517" s="24" t="s">
        <v>188</v>
      </c>
      <c r="G517" s="24" t="s">
        <v>195</v>
      </c>
      <c r="H517" s="24" t="s">
        <v>35</v>
      </c>
      <c r="I517" s="24"/>
      <c r="J517" s="24" t="s">
        <v>106</v>
      </c>
      <c r="K517" s="24" t="s">
        <v>190</v>
      </c>
      <c r="L517" s="26">
        <v>14</v>
      </c>
      <c r="M517" s="27">
        <v>2631</v>
      </c>
      <c r="N517" s="28" t="s">
        <v>1013</v>
      </c>
      <c r="O517" s="29" t="s">
        <v>196</v>
      </c>
      <c r="P517" s="29" t="s">
        <v>197</v>
      </c>
      <c r="Q517" s="30">
        <v>20</v>
      </c>
      <c r="R517" s="6" t="s">
        <v>41</v>
      </c>
      <c r="S517" s="8">
        <v>5</v>
      </c>
      <c r="T517" s="23">
        <v>0</v>
      </c>
      <c r="U517" s="23">
        <v>0</v>
      </c>
      <c r="V517" s="23">
        <v>0</v>
      </c>
      <c r="W517" s="5">
        <f t="shared" si="14"/>
        <v>5</v>
      </c>
      <c r="X517" s="5">
        <f t="shared" si="15"/>
        <v>15</v>
      </c>
      <c r="Y517" s="13">
        <v>813008000</v>
      </c>
      <c r="Z517" s="20">
        <v>716</v>
      </c>
      <c r="AA517" s="20">
        <v>737</v>
      </c>
      <c r="AB517" s="20">
        <v>758</v>
      </c>
      <c r="AC517" s="51"/>
    </row>
    <row r="518" spans="1:29" s="4" customFormat="1" ht="13.5" hidden="1" customHeight="1" x14ac:dyDescent="0.25">
      <c r="A518" s="25">
        <v>12</v>
      </c>
      <c r="B518" s="24" t="s">
        <v>982</v>
      </c>
      <c r="C518" s="24" t="s">
        <v>186</v>
      </c>
      <c r="D518" s="25">
        <v>39</v>
      </c>
      <c r="E518" s="25" t="s">
        <v>198</v>
      </c>
      <c r="F518" s="24" t="s">
        <v>188</v>
      </c>
      <c r="G518" s="24" t="s">
        <v>195</v>
      </c>
      <c r="H518" s="24" t="s">
        <v>35</v>
      </c>
      <c r="I518" s="24"/>
      <c r="J518" s="24" t="s">
        <v>106</v>
      </c>
      <c r="K518" s="24" t="s">
        <v>190</v>
      </c>
      <c r="L518" s="26">
        <v>14</v>
      </c>
      <c r="M518" s="27">
        <v>2631</v>
      </c>
      <c r="N518" s="28" t="s">
        <v>1013</v>
      </c>
      <c r="O518" s="29" t="s">
        <v>1015</v>
      </c>
      <c r="P518" s="29" t="s">
        <v>200</v>
      </c>
      <c r="Q518" s="30">
        <v>1000</v>
      </c>
      <c r="R518" s="6" t="s">
        <v>41</v>
      </c>
      <c r="S518" s="8">
        <v>250</v>
      </c>
      <c r="T518" s="23">
        <v>0</v>
      </c>
      <c r="U518" s="23">
        <v>0</v>
      </c>
      <c r="V518" s="23">
        <v>0</v>
      </c>
      <c r="W518" s="5">
        <f t="shared" si="14"/>
        <v>250</v>
      </c>
      <c r="X518" s="5">
        <f t="shared" si="15"/>
        <v>750</v>
      </c>
      <c r="Y518" s="13">
        <v>505396000</v>
      </c>
      <c r="Z518" s="20">
        <v>445</v>
      </c>
      <c r="AA518" s="20">
        <v>458</v>
      </c>
      <c r="AB518" s="20">
        <v>471</v>
      </c>
      <c r="AC518" s="51"/>
    </row>
    <row r="519" spans="1:29" s="4" customFormat="1" ht="13.5" hidden="1" customHeight="1" x14ac:dyDescent="0.25">
      <c r="A519" s="25">
        <v>12</v>
      </c>
      <c r="B519" s="24" t="s">
        <v>982</v>
      </c>
      <c r="C519" s="24" t="s">
        <v>186</v>
      </c>
      <c r="D519" s="25">
        <v>35</v>
      </c>
      <c r="E519" s="25" t="s">
        <v>209</v>
      </c>
      <c r="F519" s="24" t="s">
        <v>188</v>
      </c>
      <c r="G519" s="24" t="s">
        <v>205</v>
      </c>
      <c r="H519" s="24" t="s">
        <v>35</v>
      </c>
      <c r="I519" s="24"/>
      <c r="J519" s="24" t="s">
        <v>106</v>
      </c>
      <c r="K519" s="24" t="s">
        <v>190</v>
      </c>
      <c r="L519" s="26">
        <v>15</v>
      </c>
      <c r="M519" s="27">
        <v>2587</v>
      </c>
      <c r="N519" s="28" t="s">
        <v>1016</v>
      </c>
      <c r="O519" s="29" t="s">
        <v>1017</v>
      </c>
      <c r="P519" s="29" t="s">
        <v>211</v>
      </c>
      <c r="Q519" s="30">
        <v>5000</v>
      </c>
      <c r="R519" s="6" t="s">
        <v>41</v>
      </c>
      <c r="S519" s="8">
        <v>1250</v>
      </c>
      <c r="T519" s="23">
        <v>0</v>
      </c>
      <c r="U519" s="23">
        <v>0</v>
      </c>
      <c r="V519" s="23">
        <v>0</v>
      </c>
      <c r="W519" s="5">
        <f t="shared" si="14"/>
        <v>1250</v>
      </c>
      <c r="X519" s="5">
        <f t="shared" si="15"/>
        <v>3750</v>
      </c>
      <c r="Y519" s="13">
        <v>732444000</v>
      </c>
      <c r="Z519" s="20">
        <v>645</v>
      </c>
      <c r="AA519" s="20">
        <v>664</v>
      </c>
      <c r="AB519" s="20">
        <v>683</v>
      </c>
      <c r="AC519" s="51"/>
    </row>
    <row r="520" spans="1:29" s="4" customFormat="1" ht="13.5" hidden="1" customHeight="1" x14ac:dyDescent="0.25">
      <c r="A520" s="25">
        <v>12</v>
      </c>
      <c r="B520" s="24" t="s">
        <v>982</v>
      </c>
      <c r="C520" s="24" t="s">
        <v>186</v>
      </c>
      <c r="D520" s="25">
        <v>36</v>
      </c>
      <c r="E520" s="25" t="s">
        <v>212</v>
      </c>
      <c r="F520" s="24" t="s">
        <v>188</v>
      </c>
      <c r="G520" s="24" t="s">
        <v>205</v>
      </c>
      <c r="H520" s="24" t="s">
        <v>35</v>
      </c>
      <c r="I520" s="24"/>
      <c r="J520" s="24" t="s">
        <v>106</v>
      </c>
      <c r="K520" s="24" t="s">
        <v>190</v>
      </c>
      <c r="L520" s="26">
        <v>15</v>
      </c>
      <c r="M520" s="27">
        <v>2587</v>
      </c>
      <c r="N520" s="28" t="s">
        <v>1016</v>
      </c>
      <c r="O520" s="29" t="s">
        <v>1018</v>
      </c>
      <c r="P520" s="29" t="s">
        <v>200</v>
      </c>
      <c r="Q520" s="30">
        <v>1200</v>
      </c>
      <c r="R520" s="6" t="s">
        <v>41</v>
      </c>
      <c r="S520" s="8">
        <v>300</v>
      </c>
      <c r="T520" s="23">
        <v>0</v>
      </c>
      <c r="U520" s="23">
        <v>0</v>
      </c>
      <c r="V520" s="23">
        <v>0</v>
      </c>
      <c r="W520" s="5">
        <f t="shared" si="14"/>
        <v>300</v>
      </c>
      <c r="X520" s="5">
        <f t="shared" si="15"/>
        <v>900</v>
      </c>
      <c r="Y520" s="13">
        <v>732444000</v>
      </c>
      <c r="Z520" s="20">
        <v>645</v>
      </c>
      <c r="AA520" s="20">
        <v>664</v>
      </c>
      <c r="AB520" s="20">
        <v>683</v>
      </c>
      <c r="AC520" s="51"/>
    </row>
    <row r="521" spans="1:29" s="4" customFormat="1" ht="13.5" hidden="1" customHeight="1" x14ac:dyDescent="0.25">
      <c r="A521" s="25">
        <v>12</v>
      </c>
      <c r="B521" s="24" t="s">
        <v>982</v>
      </c>
      <c r="C521" s="24" t="s">
        <v>186</v>
      </c>
      <c r="D521" s="25">
        <v>37</v>
      </c>
      <c r="E521" s="25" t="s">
        <v>214</v>
      </c>
      <c r="F521" s="24" t="s">
        <v>188</v>
      </c>
      <c r="G521" s="24" t="s">
        <v>205</v>
      </c>
      <c r="H521" s="24" t="s">
        <v>35</v>
      </c>
      <c r="I521" s="24"/>
      <c r="J521" s="24" t="s">
        <v>106</v>
      </c>
      <c r="K521" s="24" t="s">
        <v>190</v>
      </c>
      <c r="L521" s="26">
        <v>15</v>
      </c>
      <c r="M521" s="27">
        <v>2587</v>
      </c>
      <c r="N521" s="28" t="s">
        <v>1016</v>
      </c>
      <c r="O521" s="29" t="s">
        <v>1019</v>
      </c>
      <c r="P521" s="29" t="s">
        <v>64</v>
      </c>
      <c r="Q521" s="30">
        <v>1200</v>
      </c>
      <c r="R521" s="6" t="s">
        <v>41</v>
      </c>
      <c r="S521" s="8">
        <v>300</v>
      </c>
      <c r="T521" s="23">
        <v>0</v>
      </c>
      <c r="U521" s="23">
        <v>0</v>
      </c>
      <c r="V521" s="23">
        <v>0</v>
      </c>
      <c r="W521" s="5">
        <f t="shared" ref="W521:W584" si="16">IF(R521="Constante",SUM(S521:V521)/4,IF(R521="Suma",SUM(S521:V521),0))</f>
        <v>300</v>
      </c>
      <c r="X521" s="5">
        <f t="shared" ref="X521:X584" si="17">Q521-W521</f>
        <v>900</v>
      </c>
      <c r="Y521" s="13">
        <v>488289000</v>
      </c>
      <c r="Z521" s="20">
        <v>430</v>
      </c>
      <c r="AA521" s="20">
        <v>442</v>
      </c>
      <c r="AB521" s="20">
        <v>455</v>
      </c>
      <c r="AC521" s="51"/>
    </row>
    <row r="522" spans="1:29" s="4" customFormat="1" ht="13.5" hidden="1" customHeight="1" x14ac:dyDescent="0.25">
      <c r="A522" s="25">
        <v>12</v>
      </c>
      <c r="B522" s="24" t="s">
        <v>982</v>
      </c>
      <c r="C522" s="24" t="s">
        <v>216</v>
      </c>
      <c r="D522" s="25">
        <v>44</v>
      </c>
      <c r="E522" s="25" t="s">
        <v>222</v>
      </c>
      <c r="F522" s="24" t="s">
        <v>163</v>
      </c>
      <c r="G522" s="24" t="s">
        <v>218</v>
      </c>
      <c r="H522" s="24" t="s">
        <v>35</v>
      </c>
      <c r="I522" s="24"/>
      <c r="J522" s="24" t="s">
        <v>106</v>
      </c>
      <c r="K522" s="24" t="s">
        <v>219</v>
      </c>
      <c r="L522" s="26">
        <v>16</v>
      </c>
      <c r="M522" s="27">
        <v>2801</v>
      </c>
      <c r="N522" s="28" t="s">
        <v>1020</v>
      </c>
      <c r="O522" s="29" t="s">
        <v>738</v>
      </c>
      <c r="P522" s="29" t="s">
        <v>224</v>
      </c>
      <c r="Q522" s="30">
        <v>2000</v>
      </c>
      <c r="R522" s="6" t="s">
        <v>41</v>
      </c>
      <c r="S522" s="8">
        <v>500</v>
      </c>
      <c r="T522" s="23">
        <v>0</v>
      </c>
      <c r="U522" s="23">
        <v>0</v>
      </c>
      <c r="V522" s="23">
        <v>0</v>
      </c>
      <c r="W522" s="5">
        <f t="shared" si="16"/>
        <v>500</v>
      </c>
      <c r="X522" s="5">
        <f t="shared" si="17"/>
        <v>1500</v>
      </c>
      <c r="Y522" s="13">
        <v>366217000</v>
      </c>
      <c r="Z522" s="20">
        <v>322</v>
      </c>
      <c r="AA522" s="20">
        <v>332</v>
      </c>
      <c r="AB522" s="20">
        <v>342</v>
      </c>
      <c r="AC522" s="51"/>
    </row>
    <row r="523" spans="1:29" s="4" customFormat="1" ht="13.5" hidden="1" customHeight="1" x14ac:dyDescent="0.25">
      <c r="A523" s="25">
        <v>12</v>
      </c>
      <c r="B523" s="24" t="s">
        <v>982</v>
      </c>
      <c r="C523" s="24" t="s">
        <v>216</v>
      </c>
      <c r="D523" s="25">
        <v>45</v>
      </c>
      <c r="E523" s="25" t="s">
        <v>225</v>
      </c>
      <c r="F523" s="24" t="s">
        <v>163</v>
      </c>
      <c r="G523" s="24" t="s">
        <v>218</v>
      </c>
      <c r="H523" s="24" t="s">
        <v>35</v>
      </c>
      <c r="I523" s="24"/>
      <c r="J523" s="24" t="s">
        <v>106</v>
      </c>
      <c r="K523" s="24" t="s">
        <v>219</v>
      </c>
      <c r="L523" s="26">
        <v>16</v>
      </c>
      <c r="M523" s="27">
        <v>2801</v>
      </c>
      <c r="N523" s="28" t="s">
        <v>1020</v>
      </c>
      <c r="O523" s="29" t="s">
        <v>1021</v>
      </c>
      <c r="P523" s="29" t="s">
        <v>227</v>
      </c>
      <c r="Q523" s="30">
        <v>1000</v>
      </c>
      <c r="R523" s="6" t="s">
        <v>41</v>
      </c>
      <c r="S523" s="8">
        <v>250</v>
      </c>
      <c r="T523" s="23">
        <v>0</v>
      </c>
      <c r="U523" s="23">
        <v>0</v>
      </c>
      <c r="V523" s="23">
        <v>0</v>
      </c>
      <c r="W523" s="5">
        <f t="shared" si="16"/>
        <v>250</v>
      </c>
      <c r="X523" s="5">
        <f t="shared" si="17"/>
        <v>750</v>
      </c>
      <c r="Y523" s="13">
        <v>366217000</v>
      </c>
      <c r="Z523" s="20">
        <v>322</v>
      </c>
      <c r="AA523" s="20">
        <v>332</v>
      </c>
      <c r="AB523" s="20">
        <v>342</v>
      </c>
      <c r="AC523" s="51"/>
    </row>
    <row r="524" spans="1:29" s="4" customFormat="1" ht="13.5" hidden="1" customHeight="1" x14ac:dyDescent="0.25">
      <c r="A524" s="25">
        <v>12</v>
      </c>
      <c r="B524" s="24" t="s">
        <v>982</v>
      </c>
      <c r="C524" s="24" t="s">
        <v>228</v>
      </c>
      <c r="D524" s="25">
        <v>50</v>
      </c>
      <c r="E524" s="25" t="s">
        <v>229</v>
      </c>
      <c r="F524" s="24" t="s">
        <v>230</v>
      </c>
      <c r="G524" s="24" t="s">
        <v>231</v>
      </c>
      <c r="H524" s="24" t="s">
        <v>59</v>
      </c>
      <c r="I524" s="24" t="s">
        <v>232</v>
      </c>
      <c r="J524" s="24" t="s">
        <v>233</v>
      </c>
      <c r="K524" s="24" t="s">
        <v>234</v>
      </c>
      <c r="L524" s="26">
        <v>17</v>
      </c>
      <c r="M524" s="27">
        <v>2686</v>
      </c>
      <c r="N524" s="28" t="s">
        <v>1022</v>
      </c>
      <c r="O524" s="29" t="s">
        <v>1023</v>
      </c>
      <c r="P524" s="29" t="s">
        <v>64</v>
      </c>
      <c r="Q524" s="30">
        <v>9</v>
      </c>
      <c r="R524" s="6" t="s">
        <v>41</v>
      </c>
      <c r="S524" s="8">
        <v>3</v>
      </c>
      <c r="T524" s="23">
        <v>0</v>
      </c>
      <c r="U524" s="23">
        <v>0</v>
      </c>
      <c r="V524" s="23">
        <v>0</v>
      </c>
      <c r="W524" s="5">
        <f t="shared" si="16"/>
        <v>3</v>
      </c>
      <c r="X524" s="5">
        <f t="shared" si="17"/>
        <v>6</v>
      </c>
      <c r="Y524" s="13">
        <v>439462000</v>
      </c>
      <c r="Z524" s="20">
        <v>387</v>
      </c>
      <c r="AA524" s="20">
        <v>398</v>
      </c>
      <c r="AB524" s="20">
        <v>410</v>
      </c>
      <c r="AC524" s="51"/>
    </row>
    <row r="525" spans="1:29" s="4" customFormat="1" ht="13.5" hidden="1" customHeight="1" x14ac:dyDescent="0.25">
      <c r="A525" s="25">
        <v>12</v>
      </c>
      <c r="B525" s="24" t="s">
        <v>982</v>
      </c>
      <c r="C525" s="24" t="s">
        <v>228</v>
      </c>
      <c r="D525" s="25">
        <v>51</v>
      </c>
      <c r="E525" s="25" t="s">
        <v>237</v>
      </c>
      <c r="F525" s="24" t="s">
        <v>230</v>
      </c>
      <c r="G525" s="24" t="s">
        <v>238</v>
      </c>
      <c r="H525" s="24" t="s">
        <v>59</v>
      </c>
      <c r="I525" s="24" t="s">
        <v>232</v>
      </c>
      <c r="J525" s="24" t="s">
        <v>233</v>
      </c>
      <c r="K525" s="24" t="s">
        <v>234</v>
      </c>
      <c r="L525" s="26">
        <v>17</v>
      </c>
      <c r="M525" s="27">
        <v>2686</v>
      </c>
      <c r="N525" s="28" t="s">
        <v>1022</v>
      </c>
      <c r="O525" s="29" t="s">
        <v>1024</v>
      </c>
      <c r="P525" s="29" t="s">
        <v>240</v>
      </c>
      <c r="Q525" s="30">
        <v>200</v>
      </c>
      <c r="R525" s="6" t="s">
        <v>41</v>
      </c>
      <c r="S525" s="8">
        <v>50</v>
      </c>
      <c r="T525" s="23">
        <v>0</v>
      </c>
      <c r="U525" s="23">
        <v>0</v>
      </c>
      <c r="V525" s="23">
        <v>0</v>
      </c>
      <c r="W525" s="5">
        <f t="shared" si="16"/>
        <v>50</v>
      </c>
      <c r="X525" s="5">
        <f t="shared" si="17"/>
        <v>150</v>
      </c>
      <c r="Y525" s="13">
        <v>878924000</v>
      </c>
      <c r="Z525" s="20">
        <v>774</v>
      </c>
      <c r="AA525" s="20">
        <v>796</v>
      </c>
      <c r="AB525" s="20">
        <v>820</v>
      </c>
      <c r="AC525" s="51"/>
    </row>
    <row r="526" spans="1:29" s="4" customFormat="1" ht="13.5" hidden="1" customHeight="1" x14ac:dyDescent="0.25">
      <c r="A526" s="25">
        <v>12</v>
      </c>
      <c r="B526" s="24" t="s">
        <v>982</v>
      </c>
      <c r="C526" s="24" t="s">
        <v>228</v>
      </c>
      <c r="D526" s="25">
        <v>52</v>
      </c>
      <c r="E526" s="25" t="s">
        <v>241</v>
      </c>
      <c r="F526" s="24" t="s">
        <v>230</v>
      </c>
      <c r="G526" s="24" t="s">
        <v>238</v>
      </c>
      <c r="H526" s="24" t="s">
        <v>59</v>
      </c>
      <c r="I526" s="24" t="s">
        <v>232</v>
      </c>
      <c r="J526" s="24" t="s">
        <v>233</v>
      </c>
      <c r="K526" s="24" t="s">
        <v>234</v>
      </c>
      <c r="L526" s="26">
        <v>17</v>
      </c>
      <c r="M526" s="27">
        <v>2686</v>
      </c>
      <c r="N526" s="28" t="s">
        <v>1022</v>
      </c>
      <c r="O526" s="29" t="s">
        <v>1025</v>
      </c>
      <c r="P526" s="29" t="s">
        <v>243</v>
      </c>
      <c r="Q526" s="30">
        <v>150</v>
      </c>
      <c r="R526" s="6" t="s">
        <v>41</v>
      </c>
      <c r="S526" s="8">
        <v>37</v>
      </c>
      <c r="T526" s="23">
        <v>0</v>
      </c>
      <c r="U526" s="23">
        <v>0</v>
      </c>
      <c r="V526" s="23">
        <v>0</v>
      </c>
      <c r="W526" s="5">
        <f t="shared" si="16"/>
        <v>37</v>
      </c>
      <c r="X526" s="5">
        <f t="shared" si="17"/>
        <v>113</v>
      </c>
      <c r="Y526" s="13">
        <v>3076259000</v>
      </c>
      <c r="Z526" s="20">
        <v>2708</v>
      </c>
      <c r="AA526" s="20">
        <v>2788</v>
      </c>
      <c r="AB526" s="20">
        <v>2869</v>
      </c>
      <c r="AC526" s="51"/>
    </row>
    <row r="527" spans="1:29" s="4" customFormat="1" ht="13.5" hidden="1" customHeight="1" x14ac:dyDescent="0.25">
      <c r="A527" s="32">
        <v>12</v>
      </c>
      <c r="B527" s="31" t="s">
        <v>982</v>
      </c>
      <c r="C527" s="31" t="s">
        <v>244</v>
      </c>
      <c r="D527" s="32">
        <v>54</v>
      </c>
      <c r="E527" s="32" t="s">
        <v>245</v>
      </c>
      <c r="F527" s="31" t="s">
        <v>246</v>
      </c>
      <c r="G527" s="31" t="s">
        <v>247</v>
      </c>
      <c r="H527" s="31" t="s">
        <v>35</v>
      </c>
      <c r="I527" s="31"/>
      <c r="J527" s="31" t="s">
        <v>233</v>
      </c>
      <c r="K527" s="31" t="s">
        <v>248</v>
      </c>
      <c r="L527" s="33">
        <v>18</v>
      </c>
      <c r="M527" s="34">
        <v>2814</v>
      </c>
      <c r="N527" s="35" t="s">
        <v>1026</v>
      </c>
      <c r="O527" s="36" t="s">
        <v>477</v>
      </c>
      <c r="P527" s="36" t="s">
        <v>40</v>
      </c>
      <c r="Q527" s="37">
        <v>4</v>
      </c>
      <c r="R527" s="7" t="s">
        <v>41</v>
      </c>
      <c r="S527" s="9">
        <v>1</v>
      </c>
      <c r="T527" s="23">
        <v>0</v>
      </c>
      <c r="U527" s="23">
        <v>0</v>
      </c>
      <c r="V527" s="23">
        <v>0</v>
      </c>
      <c r="W527" s="5">
        <f t="shared" si="16"/>
        <v>1</v>
      </c>
      <c r="X527" s="5">
        <f t="shared" si="17"/>
        <v>3</v>
      </c>
      <c r="Y527" s="14">
        <v>732445000</v>
      </c>
      <c r="Z527" s="20">
        <v>645</v>
      </c>
      <c r="AA527" s="20">
        <v>664</v>
      </c>
      <c r="AB527" s="21">
        <v>683</v>
      </c>
      <c r="AC527" s="52"/>
    </row>
    <row r="528" spans="1:29" s="4" customFormat="1" ht="13.5" hidden="1" customHeight="1" x14ac:dyDescent="0.25">
      <c r="A528" s="25">
        <v>12</v>
      </c>
      <c r="B528" s="24" t="s">
        <v>982</v>
      </c>
      <c r="C528" s="24" t="s">
        <v>244</v>
      </c>
      <c r="D528" s="25">
        <v>55</v>
      </c>
      <c r="E528" s="25" t="s">
        <v>251</v>
      </c>
      <c r="F528" s="24" t="s">
        <v>252</v>
      </c>
      <c r="G528" s="24" t="s">
        <v>253</v>
      </c>
      <c r="H528" s="24" t="s">
        <v>35</v>
      </c>
      <c r="I528" s="24"/>
      <c r="J528" s="24" t="s">
        <v>233</v>
      </c>
      <c r="K528" s="24" t="s">
        <v>248</v>
      </c>
      <c r="L528" s="26">
        <v>18</v>
      </c>
      <c r="M528" s="27">
        <v>2814</v>
      </c>
      <c r="N528" s="28" t="s">
        <v>1026</v>
      </c>
      <c r="O528" s="29" t="s">
        <v>1027</v>
      </c>
      <c r="P528" s="29" t="s">
        <v>255</v>
      </c>
      <c r="Q528" s="30">
        <v>80</v>
      </c>
      <c r="R528" s="6" t="s">
        <v>41</v>
      </c>
      <c r="S528" s="8">
        <v>20</v>
      </c>
      <c r="T528" s="23">
        <v>0</v>
      </c>
      <c r="U528" s="23">
        <v>0</v>
      </c>
      <c r="V528" s="23">
        <v>0</v>
      </c>
      <c r="W528" s="5">
        <f t="shared" si="16"/>
        <v>20</v>
      </c>
      <c r="X528" s="5">
        <f t="shared" si="17"/>
        <v>60</v>
      </c>
      <c r="Y528" s="13">
        <v>585954000</v>
      </c>
      <c r="Z528" s="20">
        <v>516</v>
      </c>
      <c r="AA528" s="20">
        <v>531</v>
      </c>
      <c r="AB528" s="20">
        <v>546</v>
      </c>
      <c r="AC528" s="51"/>
    </row>
    <row r="529" spans="1:29" s="4" customFormat="1" ht="13.5" hidden="1" customHeight="1" x14ac:dyDescent="0.25">
      <c r="A529" s="25">
        <v>12</v>
      </c>
      <c r="B529" s="24" t="s">
        <v>982</v>
      </c>
      <c r="C529" s="24" t="s">
        <v>186</v>
      </c>
      <c r="D529" s="25">
        <v>56</v>
      </c>
      <c r="E529" s="25" t="s">
        <v>256</v>
      </c>
      <c r="F529" s="24" t="s">
        <v>188</v>
      </c>
      <c r="G529" s="24" t="s">
        <v>257</v>
      </c>
      <c r="H529" s="24" t="s">
        <v>35</v>
      </c>
      <c r="I529" s="24"/>
      <c r="J529" s="24" t="s">
        <v>233</v>
      </c>
      <c r="K529" s="24" t="s">
        <v>258</v>
      </c>
      <c r="L529" s="26">
        <v>19</v>
      </c>
      <c r="M529" s="27">
        <v>2647</v>
      </c>
      <c r="N529" s="28" t="s">
        <v>1028</v>
      </c>
      <c r="O529" s="29" t="s">
        <v>1029</v>
      </c>
      <c r="P529" s="29" t="s">
        <v>261</v>
      </c>
      <c r="Q529" s="30">
        <v>40</v>
      </c>
      <c r="R529" s="6" t="s">
        <v>41</v>
      </c>
      <c r="S529" s="8">
        <v>10</v>
      </c>
      <c r="T529" s="23">
        <v>0</v>
      </c>
      <c r="U529" s="23">
        <v>0</v>
      </c>
      <c r="V529" s="23">
        <v>0</v>
      </c>
      <c r="W529" s="5">
        <f t="shared" si="16"/>
        <v>10</v>
      </c>
      <c r="X529" s="5">
        <f t="shared" si="17"/>
        <v>30</v>
      </c>
      <c r="Y529" s="13">
        <v>488289000</v>
      </c>
      <c r="Z529" s="20">
        <v>430</v>
      </c>
      <c r="AA529" s="20">
        <v>442</v>
      </c>
      <c r="AB529" s="20">
        <v>455</v>
      </c>
      <c r="AC529" s="51"/>
    </row>
    <row r="530" spans="1:29" s="4" customFormat="1" ht="13.5" hidden="1" customHeight="1" x14ac:dyDescent="0.25">
      <c r="A530" s="25">
        <v>12</v>
      </c>
      <c r="B530" s="24" t="s">
        <v>982</v>
      </c>
      <c r="C530" s="24" t="s">
        <v>244</v>
      </c>
      <c r="D530" s="25">
        <v>58</v>
      </c>
      <c r="E530" s="25" t="s">
        <v>267</v>
      </c>
      <c r="F530" s="24" t="s">
        <v>252</v>
      </c>
      <c r="G530" s="24" t="s">
        <v>268</v>
      </c>
      <c r="H530" s="24" t="s">
        <v>35</v>
      </c>
      <c r="I530" s="24"/>
      <c r="J530" s="24" t="s">
        <v>233</v>
      </c>
      <c r="K530" s="24" t="s">
        <v>258</v>
      </c>
      <c r="L530" s="26">
        <v>20</v>
      </c>
      <c r="M530" s="27">
        <v>2650</v>
      </c>
      <c r="N530" s="28" t="s">
        <v>1030</v>
      </c>
      <c r="O530" s="29" t="s">
        <v>1031</v>
      </c>
      <c r="P530" s="29" t="s">
        <v>270</v>
      </c>
      <c r="Q530" s="30">
        <v>200</v>
      </c>
      <c r="R530" s="6" t="s">
        <v>41</v>
      </c>
      <c r="S530" s="8">
        <v>50</v>
      </c>
      <c r="T530" s="23">
        <v>0</v>
      </c>
      <c r="U530" s="23">
        <v>0</v>
      </c>
      <c r="V530" s="23">
        <v>0</v>
      </c>
      <c r="W530" s="5">
        <f t="shared" si="16"/>
        <v>50</v>
      </c>
      <c r="X530" s="5">
        <f t="shared" si="17"/>
        <v>150</v>
      </c>
      <c r="Y530" s="13">
        <v>488289000</v>
      </c>
      <c r="Z530" s="20">
        <v>430</v>
      </c>
      <c r="AA530" s="20">
        <v>442</v>
      </c>
      <c r="AB530" s="20">
        <v>455</v>
      </c>
      <c r="AC530" s="51"/>
    </row>
    <row r="531" spans="1:29" s="4" customFormat="1" ht="13.5" hidden="1" customHeight="1" x14ac:dyDescent="0.25">
      <c r="A531" s="25">
        <v>12</v>
      </c>
      <c r="B531" s="24" t="s">
        <v>982</v>
      </c>
      <c r="C531" s="24" t="s">
        <v>186</v>
      </c>
      <c r="D531" s="25">
        <v>61</v>
      </c>
      <c r="E531" s="25" t="s">
        <v>271</v>
      </c>
      <c r="F531" s="24" t="s">
        <v>272</v>
      </c>
      <c r="G531" s="24" t="s">
        <v>273</v>
      </c>
      <c r="H531" s="24" t="s">
        <v>35</v>
      </c>
      <c r="I531" s="24"/>
      <c r="J531" s="24" t="s">
        <v>274</v>
      </c>
      <c r="K531" s="24" t="s">
        <v>275</v>
      </c>
      <c r="L531" s="26">
        <v>22</v>
      </c>
      <c r="M531" s="27">
        <v>2803</v>
      </c>
      <c r="N531" s="28" t="s">
        <v>1032</v>
      </c>
      <c r="O531" s="29" t="s">
        <v>1033</v>
      </c>
      <c r="P531" s="29" t="s">
        <v>67</v>
      </c>
      <c r="Q531" s="30">
        <v>10</v>
      </c>
      <c r="R531" s="6" t="s">
        <v>41</v>
      </c>
      <c r="S531" s="8">
        <v>2.5</v>
      </c>
      <c r="T531" s="23">
        <v>0</v>
      </c>
      <c r="U531" s="23">
        <v>0</v>
      </c>
      <c r="V531" s="23">
        <v>0</v>
      </c>
      <c r="W531" s="5">
        <f t="shared" si="16"/>
        <v>2.5</v>
      </c>
      <c r="X531" s="5">
        <f t="shared" si="17"/>
        <v>7.5</v>
      </c>
      <c r="Y531" s="13">
        <v>810565000</v>
      </c>
      <c r="Z531" s="20">
        <v>714</v>
      </c>
      <c r="AA531" s="20">
        <v>734</v>
      </c>
      <c r="AB531" s="20">
        <v>756</v>
      </c>
      <c r="AC531" s="51"/>
    </row>
    <row r="532" spans="1:29" s="4" customFormat="1" ht="13.5" hidden="1" customHeight="1" x14ac:dyDescent="0.25">
      <c r="A532" s="25">
        <v>12</v>
      </c>
      <c r="B532" s="24" t="s">
        <v>982</v>
      </c>
      <c r="C532" s="24" t="s">
        <v>278</v>
      </c>
      <c r="D532" s="25">
        <v>67</v>
      </c>
      <c r="E532" s="25" t="s">
        <v>279</v>
      </c>
      <c r="F532" s="24" t="s">
        <v>280</v>
      </c>
      <c r="G532" s="24" t="s">
        <v>281</v>
      </c>
      <c r="H532" s="24" t="s">
        <v>35</v>
      </c>
      <c r="I532" s="24"/>
      <c r="J532" s="24" t="s">
        <v>274</v>
      </c>
      <c r="K532" s="24" t="s">
        <v>282</v>
      </c>
      <c r="L532" s="26">
        <v>23</v>
      </c>
      <c r="M532" s="27">
        <v>2760</v>
      </c>
      <c r="N532" s="28" t="s">
        <v>1034</v>
      </c>
      <c r="O532" s="29" t="s">
        <v>1035</v>
      </c>
      <c r="P532" s="29" t="s">
        <v>285</v>
      </c>
      <c r="Q532" s="30">
        <v>20</v>
      </c>
      <c r="R532" s="6" t="s">
        <v>41</v>
      </c>
      <c r="S532" s="8">
        <v>5</v>
      </c>
      <c r="T532" s="23">
        <v>0</v>
      </c>
      <c r="U532" s="23">
        <v>0</v>
      </c>
      <c r="V532" s="23">
        <v>0</v>
      </c>
      <c r="W532" s="5">
        <f t="shared" si="16"/>
        <v>5</v>
      </c>
      <c r="X532" s="5">
        <f t="shared" si="17"/>
        <v>15</v>
      </c>
      <c r="Y532" s="13">
        <v>163090000</v>
      </c>
      <c r="Z532" s="20">
        <v>144</v>
      </c>
      <c r="AA532" s="20">
        <v>148</v>
      </c>
      <c r="AB532" s="20">
        <v>152</v>
      </c>
      <c r="AC532" s="51"/>
    </row>
    <row r="533" spans="1:29" s="4" customFormat="1" ht="13.5" hidden="1" customHeight="1" x14ac:dyDescent="0.25">
      <c r="A533" s="25">
        <v>12</v>
      </c>
      <c r="B533" s="24" t="s">
        <v>982</v>
      </c>
      <c r="C533" s="24" t="s">
        <v>278</v>
      </c>
      <c r="D533" s="25">
        <v>70</v>
      </c>
      <c r="E533" s="25" t="s">
        <v>289</v>
      </c>
      <c r="F533" s="24" t="s">
        <v>280</v>
      </c>
      <c r="G533" s="24" t="s">
        <v>281</v>
      </c>
      <c r="H533" s="24" t="s">
        <v>35</v>
      </c>
      <c r="I533" s="24"/>
      <c r="J533" s="24" t="s">
        <v>274</v>
      </c>
      <c r="K533" s="24" t="s">
        <v>282</v>
      </c>
      <c r="L533" s="26">
        <v>23</v>
      </c>
      <c r="M533" s="27">
        <v>2760</v>
      </c>
      <c r="N533" s="28" t="s">
        <v>1034</v>
      </c>
      <c r="O533" s="29" t="s">
        <v>756</v>
      </c>
      <c r="P533" s="29" t="s">
        <v>291</v>
      </c>
      <c r="Q533" s="30">
        <v>3000</v>
      </c>
      <c r="R533" s="6" t="s">
        <v>41</v>
      </c>
      <c r="S533" s="8">
        <v>750</v>
      </c>
      <c r="T533" s="23">
        <v>0</v>
      </c>
      <c r="U533" s="23">
        <v>0</v>
      </c>
      <c r="V533" s="23">
        <v>0</v>
      </c>
      <c r="W533" s="5">
        <f t="shared" si="16"/>
        <v>750</v>
      </c>
      <c r="X533" s="5">
        <f t="shared" si="17"/>
        <v>2250</v>
      </c>
      <c r="Y533" s="13">
        <v>326180000</v>
      </c>
      <c r="Z533" s="20">
        <v>287</v>
      </c>
      <c r="AA533" s="20">
        <v>296</v>
      </c>
      <c r="AB533" s="20">
        <v>304</v>
      </c>
      <c r="AC533" s="51"/>
    </row>
    <row r="534" spans="1:29" s="4" customFormat="1" ht="13.5" hidden="1" customHeight="1" x14ac:dyDescent="0.25">
      <c r="A534" s="25">
        <v>12</v>
      </c>
      <c r="B534" s="24" t="s">
        <v>982</v>
      </c>
      <c r="C534" s="24" t="s">
        <v>278</v>
      </c>
      <c r="D534" s="25">
        <v>71</v>
      </c>
      <c r="E534" s="25" t="s">
        <v>292</v>
      </c>
      <c r="F534" s="24" t="s">
        <v>280</v>
      </c>
      <c r="G534" s="24" t="s">
        <v>281</v>
      </c>
      <c r="H534" s="24" t="s">
        <v>35</v>
      </c>
      <c r="I534" s="24"/>
      <c r="J534" s="24" t="s">
        <v>274</v>
      </c>
      <c r="K534" s="24" t="s">
        <v>282</v>
      </c>
      <c r="L534" s="26">
        <v>23</v>
      </c>
      <c r="M534" s="27">
        <v>2760</v>
      </c>
      <c r="N534" s="28" t="s">
        <v>1034</v>
      </c>
      <c r="O534" s="29" t="s">
        <v>1036</v>
      </c>
      <c r="P534" s="29" t="s">
        <v>294</v>
      </c>
      <c r="Q534" s="30">
        <v>3000</v>
      </c>
      <c r="R534" s="6" t="s">
        <v>41</v>
      </c>
      <c r="S534" s="8">
        <v>750</v>
      </c>
      <c r="T534" s="23">
        <v>0</v>
      </c>
      <c r="U534" s="23">
        <v>0</v>
      </c>
      <c r="V534" s="23">
        <v>0</v>
      </c>
      <c r="W534" s="5">
        <f t="shared" si="16"/>
        <v>750</v>
      </c>
      <c r="X534" s="5">
        <f t="shared" si="17"/>
        <v>2250</v>
      </c>
      <c r="Y534" s="13">
        <v>326180000</v>
      </c>
      <c r="Z534" s="20">
        <v>287</v>
      </c>
      <c r="AA534" s="20">
        <v>296</v>
      </c>
      <c r="AB534" s="20">
        <v>304</v>
      </c>
      <c r="AC534" s="51"/>
    </row>
    <row r="535" spans="1:29" s="4" customFormat="1" ht="13.5" hidden="1" customHeight="1" x14ac:dyDescent="0.25">
      <c r="A535" s="25">
        <v>12</v>
      </c>
      <c r="B535" s="24" t="s">
        <v>982</v>
      </c>
      <c r="C535" s="24" t="s">
        <v>278</v>
      </c>
      <c r="D535" s="25">
        <v>76</v>
      </c>
      <c r="E535" s="25" t="s">
        <v>302</v>
      </c>
      <c r="F535" s="24" t="s">
        <v>280</v>
      </c>
      <c r="G535" s="24" t="s">
        <v>303</v>
      </c>
      <c r="H535" s="24" t="s">
        <v>35</v>
      </c>
      <c r="I535" s="24"/>
      <c r="J535" s="24" t="s">
        <v>274</v>
      </c>
      <c r="K535" s="24" t="s">
        <v>282</v>
      </c>
      <c r="L535" s="26">
        <v>23</v>
      </c>
      <c r="M535" s="27">
        <v>2760</v>
      </c>
      <c r="N535" s="28" t="s">
        <v>1034</v>
      </c>
      <c r="O535" s="29" t="s">
        <v>1037</v>
      </c>
      <c r="P535" s="29" t="s">
        <v>305</v>
      </c>
      <c r="Q535" s="30">
        <v>1500</v>
      </c>
      <c r="R535" s="6" t="s">
        <v>41</v>
      </c>
      <c r="S535" s="8">
        <v>375</v>
      </c>
      <c r="T535" s="23">
        <v>0</v>
      </c>
      <c r="U535" s="23">
        <v>0</v>
      </c>
      <c r="V535" s="23">
        <v>0</v>
      </c>
      <c r="W535" s="5">
        <f t="shared" si="16"/>
        <v>375</v>
      </c>
      <c r="X535" s="5">
        <f t="shared" si="17"/>
        <v>1125</v>
      </c>
      <c r="Y535" s="13">
        <v>683607000</v>
      </c>
      <c r="Z535" s="20">
        <v>602</v>
      </c>
      <c r="AA535" s="20">
        <v>619</v>
      </c>
      <c r="AB535" s="20">
        <v>638</v>
      </c>
      <c r="AC535" s="51"/>
    </row>
    <row r="536" spans="1:29" s="4" customFormat="1" ht="13.5" hidden="1" customHeight="1" x14ac:dyDescent="0.25">
      <c r="A536" s="25">
        <v>12</v>
      </c>
      <c r="B536" s="24" t="s">
        <v>982</v>
      </c>
      <c r="C536" s="24" t="s">
        <v>88</v>
      </c>
      <c r="D536" s="25">
        <v>77</v>
      </c>
      <c r="E536" s="25" t="s">
        <v>316</v>
      </c>
      <c r="F536" s="24" t="s">
        <v>90</v>
      </c>
      <c r="G536" s="24" t="s">
        <v>317</v>
      </c>
      <c r="H536" s="24" t="s">
        <v>35</v>
      </c>
      <c r="I536" s="24" t="s">
        <v>92</v>
      </c>
      <c r="J536" s="24" t="s">
        <v>274</v>
      </c>
      <c r="K536" s="24" t="s">
        <v>318</v>
      </c>
      <c r="L536" s="26">
        <v>25</v>
      </c>
      <c r="M536" s="27">
        <v>2681</v>
      </c>
      <c r="N536" s="28" t="s">
        <v>1038</v>
      </c>
      <c r="O536" s="29" t="s">
        <v>505</v>
      </c>
      <c r="P536" s="29" t="s">
        <v>321</v>
      </c>
      <c r="Q536" s="30">
        <v>7.5</v>
      </c>
      <c r="R536" s="6" t="s">
        <v>41</v>
      </c>
      <c r="S536" s="8">
        <v>1.875</v>
      </c>
      <c r="T536" s="23">
        <v>0</v>
      </c>
      <c r="U536" s="23">
        <v>0</v>
      </c>
      <c r="V536" s="23">
        <v>0</v>
      </c>
      <c r="W536" s="5">
        <f t="shared" si="16"/>
        <v>1.875</v>
      </c>
      <c r="X536" s="5">
        <f t="shared" si="17"/>
        <v>5.625</v>
      </c>
      <c r="Y536" s="13">
        <v>6948425000</v>
      </c>
      <c r="Z536" s="20">
        <v>6118</v>
      </c>
      <c r="AA536" s="20">
        <v>6296</v>
      </c>
      <c r="AB536" s="20">
        <v>6480</v>
      </c>
      <c r="AC536" s="51"/>
    </row>
    <row r="537" spans="1:29" s="4" customFormat="1" ht="13.5" hidden="1" customHeight="1" x14ac:dyDescent="0.25">
      <c r="A537" s="25">
        <v>12</v>
      </c>
      <c r="B537" s="24" t="s">
        <v>982</v>
      </c>
      <c r="C537" s="24" t="s">
        <v>216</v>
      </c>
      <c r="D537" s="25">
        <v>79</v>
      </c>
      <c r="E537" s="25" t="s">
        <v>325</v>
      </c>
      <c r="F537" s="24" t="s">
        <v>280</v>
      </c>
      <c r="G537" s="24" t="s">
        <v>326</v>
      </c>
      <c r="H537" s="24" t="s">
        <v>59</v>
      </c>
      <c r="I537" s="24"/>
      <c r="J537" s="24" t="s">
        <v>274</v>
      </c>
      <c r="K537" s="24" t="s">
        <v>327</v>
      </c>
      <c r="L537" s="26">
        <v>26</v>
      </c>
      <c r="M537" s="27">
        <v>2675</v>
      </c>
      <c r="N537" s="28" t="s">
        <v>1039</v>
      </c>
      <c r="O537" s="29" t="s">
        <v>1040</v>
      </c>
      <c r="P537" s="29" t="s">
        <v>330</v>
      </c>
      <c r="Q537" s="30">
        <v>2</v>
      </c>
      <c r="R537" s="6" t="s">
        <v>41</v>
      </c>
      <c r="S537" s="8">
        <v>0.5</v>
      </c>
      <c r="T537" s="23">
        <v>0</v>
      </c>
      <c r="U537" s="23">
        <v>0</v>
      </c>
      <c r="V537" s="23">
        <v>0</v>
      </c>
      <c r="W537" s="5">
        <f t="shared" si="16"/>
        <v>0.5</v>
      </c>
      <c r="X537" s="5">
        <f t="shared" si="17"/>
        <v>1.5</v>
      </c>
      <c r="Y537" s="13">
        <v>244144000</v>
      </c>
      <c r="Z537" s="20">
        <v>215</v>
      </c>
      <c r="AA537" s="20">
        <v>221</v>
      </c>
      <c r="AB537" s="20">
        <v>228</v>
      </c>
      <c r="AC537" s="51"/>
    </row>
    <row r="538" spans="1:29" s="4" customFormat="1" ht="13.5" hidden="1" customHeight="1" x14ac:dyDescent="0.25">
      <c r="A538" s="25">
        <v>12</v>
      </c>
      <c r="B538" s="24" t="s">
        <v>982</v>
      </c>
      <c r="C538" s="24" t="s">
        <v>101</v>
      </c>
      <c r="D538" s="25">
        <v>82</v>
      </c>
      <c r="E538" s="25" t="s">
        <v>334</v>
      </c>
      <c r="F538" s="24" t="s">
        <v>272</v>
      </c>
      <c r="G538" s="24" t="s">
        <v>335</v>
      </c>
      <c r="H538" s="24" t="s">
        <v>35</v>
      </c>
      <c r="I538" s="24"/>
      <c r="J538" s="24" t="s">
        <v>274</v>
      </c>
      <c r="K538" s="24" t="s">
        <v>336</v>
      </c>
      <c r="L538" s="26">
        <v>28</v>
      </c>
      <c r="M538" s="27">
        <v>2800</v>
      </c>
      <c r="N538" s="28" t="s">
        <v>1041</v>
      </c>
      <c r="O538" s="29" t="s">
        <v>965</v>
      </c>
      <c r="P538" s="29" t="s">
        <v>64</v>
      </c>
      <c r="Q538" s="30">
        <v>3</v>
      </c>
      <c r="R538" s="6" t="s">
        <v>41</v>
      </c>
      <c r="S538" s="8">
        <v>1</v>
      </c>
      <c r="T538" s="23">
        <v>0</v>
      </c>
      <c r="U538" s="23">
        <v>0</v>
      </c>
      <c r="V538" s="23">
        <v>0</v>
      </c>
      <c r="W538" s="5">
        <f t="shared" si="16"/>
        <v>1</v>
      </c>
      <c r="X538" s="5">
        <f t="shared" si="17"/>
        <v>2</v>
      </c>
      <c r="Y538" s="13">
        <v>201829000</v>
      </c>
      <c r="Z538" s="20">
        <v>178</v>
      </c>
      <c r="AA538" s="20">
        <v>183</v>
      </c>
      <c r="AB538" s="20">
        <v>188</v>
      </c>
      <c r="AC538" s="51"/>
    </row>
    <row r="539" spans="1:29" s="4" customFormat="1" ht="13.5" hidden="1" customHeight="1" x14ac:dyDescent="0.25">
      <c r="A539" s="25">
        <v>12</v>
      </c>
      <c r="B539" s="24" t="s">
        <v>982</v>
      </c>
      <c r="C539" s="24" t="s">
        <v>101</v>
      </c>
      <c r="D539" s="25">
        <v>85</v>
      </c>
      <c r="E539" s="25" t="s">
        <v>343</v>
      </c>
      <c r="F539" s="24" t="s">
        <v>272</v>
      </c>
      <c r="G539" s="24" t="s">
        <v>335</v>
      </c>
      <c r="H539" s="24" t="s">
        <v>35</v>
      </c>
      <c r="I539" s="24"/>
      <c r="J539" s="24" t="s">
        <v>274</v>
      </c>
      <c r="K539" s="24" t="s">
        <v>336</v>
      </c>
      <c r="L539" s="26">
        <v>28</v>
      </c>
      <c r="M539" s="27">
        <v>2800</v>
      </c>
      <c r="N539" s="28" t="s">
        <v>1041</v>
      </c>
      <c r="O539" s="29" t="s">
        <v>344</v>
      </c>
      <c r="P539" s="29" t="s">
        <v>64</v>
      </c>
      <c r="Q539" s="30">
        <v>1</v>
      </c>
      <c r="R539" s="6" t="s">
        <v>41</v>
      </c>
      <c r="S539" s="8">
        <v>0.25</v>
      </c>
      <c r="T539" s="23">
        <v>0</v>
      </c>
      <c r="U539" s="23">
        <v>0</v>
      </c>
      <c r="V539" s="23">
        <v>0</v>
      </c>
      <c r="W539" s="5">
        <f t="shared" si="16"/>
        <v>0.25</v>
      </c>
      <c r="X539" s="5">
        <f t="shared" si="17"/>
        <v>0.75</v>
      </c>
      <c r="Y539" s="13">
        <v>201829000</v>
      </c>
      <c r="Z539" s="20">
        <v>178</v>
      </c>
      <c r="AA539" s="20">
        <v>183</v>
      </c>
      <c r="AB539" s="20">
        <v>188</v>
      </c>
      <c r="AC539" s="51"/>
    </row>
    <row r="540" spans="1:29" s="4" customFormat="1" ht="13.5" hidden="1" customHeight="1" x14ac:dyDescent="0.25">
      <c r="A540" s="25">
        <v>12</v>
      </c>
      <c r="B540" s="24" t="s">
        <v>982</v>
      </c>
      <c r="C540" s="24" t="s">
        <v>101</v>
      </c>
      <c r="D540" s="25">
        <v>88</v>
      </c>
      <c r="E540" s="25" t="s">
        <v>345</v>
      </c>
      <c r="F540" s="24" t="s">
        <v>272</v>
      </c>
      <c r="G540" s="24" t="s">
        <v>335</v>
      </c>
      <c r="H540" s="24" t="s">
        <v>35</v>
      </c>
      <c r="I540" s="24"/>
      <c r="J540" s="24" t="s">
        <v>274</v>
      </c>
      <c r="K540" s="24" t="s">
        <v>336</v>
      </c>
      <c r="L540" s="26">
        <v>28</v>
      </c>
      <c r="M540" s="27">
        <v>2800</v>
      </c>
      <c r="N540" s="28" t="s">
        <v>1041</v>
      </c>
      <c r="O540" s="29" t="s">
        <v>1042</v>
      </c>
      <c r="P540" s="29" t="s">
        <v>64</v>
      </c>
      <c r="Q540" s="30">
        <v>1</v>
      </c>
      <c r="R540" s="6" t="s">
        <v>41</v>
      </c>
      <c r="S540" s="8">
        <v>0.25</v>
      </c>
      <c r="T540" s="23">
        <v>0</v>
      </c>
      <c r="U540" s="23">
        <v>0</v>
      </c>
      <c r="V540" s="23">
        <v>0</v>
      </c>
      <c r="W540" s="5">
        <f t="shared" si="16"/>
        <v>0.25</v>
      </c>
      <c r="X540" s="5">
        <f t="shared" si="17"/>
        <v>0.75</v>
      </c>
      <c r="Y540" s="13">
        <v>201829000</v>
      </c>
      <c r="Z540" s="20">
        <v>178</v>
      </c>
      <c r="AA540" s="20">
        <v>183</v>
      </c>
      <c r="AB540" s="20">
        <v>188</v>
      </c>
      <c r="AC540" s="51"/>
    </row>
    <row r="541" spans="1:29" s="4" customFormat="1" ht="13.5" hidden="1" customHeight="1" x14ac:dyDescent="0.25">
      <c r="A541" s="25">
        <v>12</v>
      </c>
      <c r="B541" s="24" t="s">
        <v>982</v>
      </c>
      <c r="C541" s="24" t="s">
        <v>149</v>
      </c>
      <c r="D541" s="25">
        <v>92</v>
      </c>
      <c r="E541" s="25" t="s">
        <v>355</v>
      </c>
      <c r="F541" s="24" t="s">
        <v>151</v>
      </c>
      <c r="G541" s="24" t="s">
        <v>356</v>
      </c>
      <c r="H541" s="24" t="s">
        <v>59</v>
      </c>
      <c r="I541" s="24" t="s">
        <v>357</v>
      </c>
      <c r="J541" s="24" t="s">
        <v>153</v>
      </c>
      <c r="K541" s="24" t="s">
        <v>358</v>
      </c>
      <c r="L541" s="26">
        <v>30</v>
      </c>
      <c r="M541" s="27">
        <v>2714</v>
      </c>
      <c r="N541" s="28" t="s">
        <v>1043</v>
      </c>
      <c r="O541" s="29" t="s">
        <v>360</v>
      </c>
      <c r="P541" s="29" t="s">
        <v>67</v>
      </c>
      <c r="Q541" s="30">
        <v>1</v>
      </c>
      <c r="R541" s="6" t="s">
        <v>41</v>
      </c>
      <c r="S541" s="8">
        <v>0.25</v>
      </c>
      <c r="T541" s="23">
        <v>0</v>
      </c>
      <c r="U541" s="23">
        <v>0</v>
      </c>
      <c r="V541" s="23">
        <v>0</v>
      </c>
      <c r="W541" s="5">
        <f t="shared" si="16"/>
        <v>0.25</v>
      </c>
      <c r="X541" s="5">
        <f t="shared" si="17"/>
        <v>0.75</v>
      </c>
      <c r="Y541" s="13">
        <v>1218980000</v>
      </c>
      <c r="Z541" s="20">
        <v>1073</v>
      </c>
      <c r="AA541" s="20">
        <v>1105</v>
      </c>
      <c r="AB541" s="20">
        <v>1137</v>
      </c>
      <c r="AC541" s="51"/>
    </row>
    <row r="542" spans="1:29" s="4" customFormat="1" ht="13.5" hidden="1" customHeight="1" x14ac:dyDescent="0.25">
      <c r="A542" s="25">
        <v>12</v>
      </c>
      <c r="B542" s="24" t="s">
        <v>982</v>
      </c>
      <c r="C542" s="24" t="s">
        <v>149</v>
      </c>
      <c r="D542" s="25">
        <v>93</v>
      </c>
      <c r="E542" s="25" t="s">
        <v>361</v>
      </c>
      <c r="F542" s="24" t="s">
        <v>151</v>
      </c>
      <c r="G542" s="24" t="s">
        <v>362</v>
      </c>
      <c r="H542" s="24" t="s">
        <v>59</v>
      </c>
      <c r="I542" s="24" t="s">
        <v>357</v>
      </c>
      <c r="J542" s="24" t="s">
        <v>153</v>
      </c>
      <c r="K542" s="24" t="s">
        <v>358</v>
      </c>
      <c r="L542" s="26">
        <v>30</v>
      </c>
      <c r="M542" s="27">
        <v>2714</v>
      </c>
      <c r="N542" s="28" t="s">
        <v>1043</v>
      </c>
      <c r="O542" s="29" t="s">
        <v>363</v>
      </c>
      <c r="P542" s="29" t="s">
        <v>364</v>
      </c>
      <c r="Q542" s="30">
        <v>4</v>
      </c>
      <c r="R542" s="6" t="s">
        <v>41</v>
      </c>
      <c r="S542" s="8">
        <v>1</v>
      </c>
      <c r="T542" s="23">
        <v>0</v>
      </c>
      <c r="U542" s="23">
        <v>0</v>
      </c>
      <c r="V542" s="23">
        <v>0</v>
      </c>
      <c r="W542" s="5">
        <f t="shared" si="16"/>
        <v>1</v>
      </c>
      <c r="X542" s="5">
        <f t="shared" si="17"/>
        <v>3</v>
      </c>
      <c r="Y542" s="13">
        <v>4760868000</v>
      </c>
      <c r="Z542" s="20">
        <v>4192</v>
      </c>
      <c r="AA542" s="20">
        <v>4314</v>
      </c>
      <c r="AB542" s="20">
        <v>4440</v>
      </c>
      <c r="AC542" s="51"/>
    </row>
    <row r="543" spans="1:29" s="4" customFormat="1" ht="13.5" hidden="1" customHeight="1" x14ac:dyDescent="0.25">
      <c r="A543" s="25">
        <v>12</v>
      </c>
      <c r="B543" s="24" t="s">
        <v>982</v>
      </c>
      <c r="C543" s="24" t="s">
        <v>149</v>
      </c>
      <c r="D543" s="25">
        <v>94</v>
      </c>
      <c r="E543" s="25" t="s">
        <v>365</v>
      </c>
      <c r="F543" s="24" t="s">
        <v>151</v>
      </c>
      <c r="G543" s="24" t="s">
        <v>366</v>
      </c>
      <c r="H543" s="24" t="s">
        <v>59</v>
      </c>
      <c r="I543" s="24" t="s">
        <v>357</v>
      </c>
      <c r="J543" s="24" t="s">
        <v>153</v>
      </c>
      <c r="K543" s="24" t="s">
        <v>358</v>
      </c>
      <c r="L543" s="26">
        <v>30</v>
      </c>
      <c r="M543" s="27">
        <v>2714</v>
      </c>
      <c r="N543" s="28" t="s">
        <v>1043</v>
      </c>
      <c r="O543" s="29" t="s">
        <v>367</v>
      </c>
      <c r="P543" s="29" t="s">
        <v>368</v>
      </c>
      <c r="Q543" s="30">
        <v>4</v>
      </c>
      <c r="R543" s="6" t="s">
        <v>41</v>
      </c>
      <c r="S543" s="8">
        <v>1</v>
      </c>
      <c r="T543" s="23">
        <v>0</v>
      </c>
      <c r="U543" s="23">
        <v>0</v>
      </c>
      <c r="V543" s="23">
        <v>0</v>
      </c>
      <c r="W543" s="5">
        <f t="shared" si="16"/>
        <v>1</v>
      </c>
      <c r="X543" s="5">
        <f t="shared" si="17"/>
        <v>3</v>
      </c>
      <c r="Y543" s="13">
        <v>2197323000</v>
      </c>
      <c r="Z543" s="20">
        <v>1935</v>
      </c>
      <c r="AA543" s="20">
        <v>1991</v>
      </c>
      <c r="AB543" s="20">
        <v>2049</v>
      </c>
      <c r="AC543" s="51"/>
    </row>
    <row r="544" spans="1:29" s="4" customFormat="1" ht="13.5" hidden="1" customHeight="1" x14ac:dyDescent="0.25">
      <c r="A544" s="25">
        <v>12</v>
      </c>
      <c r="B544" s="24" t="s">
        <v>982</v>
      </c>
      <c r="C544" s="24" t="s">
        <v>175</v>
      </c>
      <c r="D544" s="25">
        <v>96</v>
      </c>
      <c r="E544" s="25" t="s">
        <v>376</v>
      </c>
      <c r="F544" s="24" t="s">
        <v>370</v>
      </c>
      <c r="G544" s="24" t="s">
        <v>371</v>
      </c>
      <c r="H544" s="24" t="s">
        <v>35</v>
      </c>
      <c r="I544" s="24"/>
      <c r="J544" s="24" t="s">
        <v>153</v>
      </c>
      <c r="K544" s="24" t="s">
        <v>372</v>
      </c>
      <c r="L544" s="26">
        <v>31</v>
      </c>
      <c r="M544" s="27">
        <v>2695</v>
      </c>
      <c r="N544" s="28" t="s">
        <v>1044</v>
      </c>
      <c r="O544" s="29" t="s">
        <v>1045</v>
      </c>
      <c r="P544" s="29" t="s">
        <v>40</v>
      </c>
      <c r="Q544" s="30">
        <v>1</v>
      </c>
      <c r="R544" s="6" t="s">
        <v>41</v>
      </c>
      <c r="S544" s="8">
        <v>0.25</v>
      </c>
      <c r="T544" s="23">
        <v>0</v>
      </c>
      <c r="U544" s="23">
        <v>0</v>
      </c>
      <c r="V544" s="23">
        <v>0</v>
      </c>
      <c r="W544" s="5">
        <f t="shared" si="16"/>
        <v>0.25</v>
      </c>
      <c r="X544" s="5">
        <f t="shared" si="17"/>
        <v>0.75</v>
      </c>
      <c r="Y544" s="13">
        <v>625019000</v>
      </c>
      <c r="Z544" s="20">
        <v>550</v>
      </c>
      <c r="AA544" s="20">
        <v>566</v>
      </c>
      <c r="AB544" s="20">
        <v>583</v>
      </c>
      <c r="AC544" s="51"/>
    </row>
    <row r="545" spans="1:29" s="4" customFormat="1" ht="13.5" hidden="1" customHeight="1" x14ac:dyDescent="0.25">
      <c r="A545" s="25">
        <v>12</v>
      </c>
      <c r="B545" s="24" t="s">
        <v>982</v>
      </c>
      <c r="C545" s="24" t="s">
        <v>149</v>
      </c>
      <c r="D545" s="25">
        <v>97</v>
      </c>
      <c r="E545" s="25" t="s">
        <v>378</v>
      </c>
      <c r="F545" s="24" t="s">
        <v>379</v>
      </c>
      <c r="G545" s="24" t="s">
        <v>380</v>
      </c>
      <c r="H545" s="24" t="s">
        <v>35</v>
      </c>
      <c r="I545" s="24"/>
      <c r="J545" s="24" t="s">
        <v>153</v>
      </c>
      <c r="K545" s="24" t="s">
        <v>154</v>
      </c>
      <c r="L545" s="26">
        <v>32</v>
      </c>
      <c r="M545" s="27">
        <v>2742</v>
      </c>
      <c r="N545" s="28" t="s">
        <v>1046</v>
      </c>
      <c r="O545" s="29" t="s">
        <v>1047</v>
      </c>
      <c r="P545" s="29" t="s">
        <v>383</v>
      </c>
      <c r="Q545" s="30">
        <v>60</v>
      </c>
      <c r="R545" s="6" t="s">
        <v>41</v>
      </c>
      <c r="S545" s="8">
        <v>15</v>
      </c>
      <c r="T545" s="23">
        <v>0</v>
      </c>
      <c r="U545" s="23">
        <v>0</v>
      </c>
      <c r="V545" s="23">
        <v>0</v>
      </c>
      <c r="W545" s="5">
        <f t="shared" si="16"/>
        <v>15</v>
      </c>
      <c r="X545" s="5">
        <f t="shared" si="17"/>
        <v>45</v>
      </c>
      <c r="Y545" s="13">
        <v>610373000</v>
      </c>
      <c r="Z545" s="20">
        <v>537</v>
      </c>
      <c r="AA545" s="20">
        <v>553</v>
      </c>
      <c r="AB545" s="20">
        <v>553</v>
      </c>
      <c r="AC545" s="51"/>
    </row>
    <row r="546" spans="1:29" s="4" customFormat="1" ht="13.5" hidden="1" customHeight="1" x14ac:dyDescent="0.25">
      <c r="A546" s="25">
        <v>12</v>
      </c>
      <c r="B546" s="24" t="s">
        <v>982</v>
      </c>
      <c r="C546" s="24" t="s">
        <v>149</v>
      </c>
      <c r="D546" s="25">
        <v>98</v>
      </c>
      <c r="E546" s="25" t="s">
        <v>384</v>
      </c>
      <c r="F546" s="24" t="s">
        <v>379</v>
      </c>
      <c r="G546" s="24" t="s">
        <v>385</v>
      </c>
      <c r="H546" s="24" t="s">
        <v>35</v>
      </c>
      <c r="I546" s="24"/>
      <c r="J546" s="24" t="s">
        <v>153</v>
      </c>
      <c r="K546" s="24" t="s">
        <v>154</v>
      </c>
      <c r="L546" s="26">
        <v>32</v>
      </c>
      <c r="M546" s="27">
        <v>2742</v>
      </c>
      <c r="N546" s="28" t="s">
        <v>1046</v>
      </c>
      <c r="O546" s="29" t="s">
        <v>1048</v>
      </c>
      <c r="P546" s="29" t="s">
        <v>200</v>
      </c>
      <c r="Q546" s="30">
        <v>800</v>
      </c>
      <c r="R546" s="6" t="s">
        <v>41</v>
      </c>
      <c r="S546" s="8">
        <v>200</v>
      </c>
      <c r="T546" s="23">
        <v>0</v>
      </c>
      <c r="U546" s="23">
        <v>0</v>
      </c>
      <c r="V546" s="23">
        <v>0</v>
      </c>
      <c r="W546" s="5">
        <f t="shared" si="16"/>
        <v>200</v>
      </c>
      <c r="X546" s="5">
        <f t="shared" si="17"/>
        <v>600</v>
      </c>
      <c r="Y546" s="13">
        <v>527355000</v>
      </c>
      <c r="Z546" s="20">
        <v>464</v>
      </c>
      <c r="AA546" s="20">
        <v>478</v>
      </c>
      <c r="AB546" s="20">
        <v>478</v>
      </c>
      <c r="AC546" s="51"/>
    </row>
    <row r="547" spans="1:29" s="4" customFormat="1" ht="13.5" hidden="1" customHeight="1" x14ac:dyDescent="0.25">
      <c r="A547" s="25">
        <v>12</v>
      </c>
      <c r="B547" s="24" t="s">
        <v>982</v>
      </c>
      <c r="C547" s="24" t="s">
        <v>149</v>
      </c>
      <c r="D547" s="25">
        <v>99</v>
      </c>
      <c r="E547" s="25" t="s">
        <v>387</v>
      </c>
      <c r="F547" s="24" t="s">
        <v>379</v>
      </c>
      <c r="G547" s="24" t="s">
        <v>388</v>
      </c>
      <c r="H547" s="24" t="s">
        <v>59</v>
      </c>
      <c r="I547" s="24"/>
      <c r="J547" s="24" t="s">
        <v>153</v>
      </c>
      <c r="K547" s="24" t="s">
        <v>154</v>
      </c>
      <c r="L547" s="26">
        <v>32</v>
      </c>
      <c r="M547" s="27">
        <v>2742</v>
      </c>
      <c r="N547" s="28" t="s">
        <v>1046</v>
      </c>
      <c r="O547" s="29" t="s">
        <v>1049</v>
      </c>
      <c r="P547" s="29" t="s">
        <v>390</v>
      </c>
      <c r="Q547" s="30">
        <v>20</v>
      </c>
      <c r="R547" s="6" t="s">
        <v>41</v>
      </c>
      <c r="S547" s="8">
        <v>5</v>
      </c>
      <c r="T547" s="23">
        <v>0</v>
      </c>
      <c r="U547" s="23">
        <v>0</v>
      </c>
      <c r="V547" s="23">
        <v>0</v>
      </c>
      <c r="W547" s="5">
        <f t="shared" si="16"/>
        <v>5</v>
      </c>
      <c r="X547" s="5">
        <f t="shared" si="17"/>
        <v>15</v>
      </c>
      <c r="Y547" s="13">
        <v>488290000</v>
      </c>
      <c r="Z547" s="20">
        <v>430</v>
      </c>
      <c r="AA547" s="20">
        <v>442</v>
      </c>
      <c r="AB547" s="20">
        <v>442</v>
      </c>
      <c r="AC547" s="51"/>
    </row>
    <row r="548" spans="1:29" s="4" customFormat="1" ht="13.5" hidden="1" customHeight="1" x14ac:dyDescent="0.25">
      <c r="A548" s="25">
        <v>12</v>
      </c>
      <c r="B548" s="24" t="s">
        <v>982</v>
      </c>
      <c r="C548" s="24" t="s">
        <v>186</v>
      </c>
      <c r="D548" s="25">
        <v>62</v>
      </c>
      <c r="E548" s="25" t="s">
        <v>401</v>
      </c>
      <c r="F548" s="24" t="s">
        <v>272</v>
      </c>
      <c r="G548" s="24" t="s">
        <v>402</v>
      </c>
      <c r="H548" s="24" t="s">
        <v>35</v>
      </c>
      <c r="I548" s="24"/>
      <c r="J548" s="24" t="s">
        <v>274</v>
      </c>
      <c r="K548" s="24" t="s">
        <v>275</v>
      </c>
      <c r="L548" s="26">
        <v>33</v>
      </c>
      <c r="M548" s="27">
        <v>2677</v>
      </c>
      <c r="N548" s="28" t="s">
        <v>1050</v>
      </c>
      <c r="O548" s="29" t="s">
        <v>1051</v>
      </c>
      <c r="P548" s="29" t="s">
        <v>67</v>
      </c>
      <c r="Q548" s="30">
        <v>1</v>
      </c>
      <c r="R548" s="6" t="s">
        <v>41</v>
      </c>
      <c r="S548" s="8">
        <v>0.25</v>
      </c>
      <c r="T548" s="23">
        <v>0</v>
      </c>
      <c r="U548" s="23">
        <v>0</v>
      </c>
      <c r="V548" s="23">
        <v>0</v>
      </c>
      <c r="W548" s="5">
        <f t="shared" si="16"/>
        <v>0.25</v>
      </c>
      <c r="X548" s="5">
        <f t="shared" si="17"/>
        <v>0.75</v>
      </c>
      <c r="Y548" s="13">
        <v>356456000</v>
      </c>
      <c r="Z548" s="20">
        <v>314</v>
      </c>
      <c r="AA548" s="20">
        <v>323</v>
      </c>
      <c r="AB548" s="20">
        <v>332</v>
      </c>
      <c r="AC548" s="51"/>
    </row>
    <row r="549" spans="1:29" s="4" customFormat="1" ht="13.5" hidden="1" customHeight="1" x14ac:dyDescent="0.25">
      <c r="A549" s="25">
        <v>12</v>
      </c>
      <c r="B549" s="24" t="s">
        <v>982</v>
      </c>
      <c r="C549" s="24" t="s">
        <v>149</v>
      </c>
      <c r="D549" s="25">
        <v>103</v>
      </c>
      <c r="E549" s="25" t="s">
        <v>405</v>
      </c>
      <c r="F549" s="24" t="s">
        <v>406</v>
      </c>
      <c r="G549" s="24" t="s">
        <v>407</v>
      </c>
      <c r="H549" s="24" t="s">
        <v>59</v>
      </c>
      <c r="I549" s="24"/>
      <c r="J549" s="24" t="s">
        <v>153</v>
      </c>
      <c r="K549" s="24" t="s">
        <v>154</v>
      </c>
      <c r="L549" s="26">
        <v>34</v>
      </c>
      <c r="M549" s="27">
        <v>2750</v>
      </c>
      <c r="N549" s="28" t="s">
        <v>1052</v>
      </c>
      <c r="O549" s="29" t="s">
        <v>409</v>
      </c>
      <c r="P549" s="29" t="s">
        <v>410</v>
      </c>
      <c r="Q549" s="30">
        <v>1</v>
      </c>
      <c r="R549" s="6" t="s">
        <v>41</v>
      </c>
      <c r="S549" s="8">
        <v>0.25</v>
      </c>
      <c r="T549" s="23">
        <v>0</v>
      </c>
      <c r="U549" s="23">
        <v>0</v>
      </c>
      <c r="V549" s="23">
        <v>0</v>
      </c>
      <c r="W549" s="5">
        <f t="shared" si="16"/>
        <v>0.25</v>
      </c>
      <c r="X549" s="5">
        <f t="shared" si="17"/>
        <v>0.75</v>
      </c>
      <c r="Y549" s="13">
        <v>122657000</v>
      </c>
      <c r="Z549" s="20">
        <v>108</v>
      </c>
      <c r="AA549" s="20">
        <v>111</v>
      </c>
      <c r="AB549" s="20">
        <v>114</v>
      </c>
      <c r="AC549" s="51"/>
    </row>
    <row r="550" spans="1:29" s="4" customFormat="1" ht="13.5" hidden="1" customHeight="1" x14ac:dyDescent="0.25">
      <c r="A550" s="25">
        <v>12</v>
      </c>
      <c r="B550" s="24" t="s">
        <v>982</v>
      </c>
      <c r="C550" s="24" t="s">
        <v>149</v>
      </c>
      <c r="D550" s="25">
        <v>104</v>
      </c>
      <c r="E550" s="25" t="s">
        <v>411</v>
      </c>
      <c r="F550" s="24" t="s">
        <v>406</v>
      </c>
      <c r="G550" s="24" t="s">
        <v>407</v>
      </c>
      <c r="H550" s="24" t="s">
        <v>59</v>
      </c>
      <c r="I550" s="24"/>
      <c r="J550" s="24" t="s">
        <v>153</v>
      </c>
      <c r="K550" s="24" t="s">
        <v>154</v>
      </c>
      <c r="L550" s="26">
        <v>34</v>
      </c>
      <c r="M550" s="27">
        <v>2750</v>
      </c>
      <c r="N550" s="28" t="s">
        <v>1052</v>
      </c>
      <c r="O550" s="29" t="s">
        <v>412</v>
      </c>
      <c r="P550" s="29" t="s">
        <v>413</v>
      </c>
      <c r="Q550" s="30">
        <v>1</v>
      </c>
      <c r="R550" s="6" t="s">
        <v>41</v>
      </c>
      <c r="S550" s="8">
        <v>0.25</v>
      </c>
      <c r="T550" s="23">
        <v>0</v>
      </c>
      <c r="U550" s="23">
        <v>0</v>
      </c>
      <c r="V550" s="23">
        <v>0</v>
      </c>
      <c r="W550" s="5">
        <f t="shared" si="16"/>
        <v>0.25</v>
      </c>
      <c r="X550" s="5">
        <f t="shared" si="17"/>
        <v>0.75</v>
      </c>
      <c r="Y550" s="13">
        <v>122657000</v>
      </c>
      <c r="Z550" s="20">
        <v>108</v>
      </c>
      <c r="AA550" s="20">
        <v>111</v>
      </c>
      <c r="AB550" s="20">
        <v>114</v>
      </c>
      <c r="AC550" s="51"/>
    </row>
    <row r="551" spans="1:29" s="4" customFormat="1" ht="13.5" hidden="1" customHeight="1" x14ac:dyDescent="0.25">
      <c r="A551" s="25">
        <v>12</v>
      </c>
      <c r="B551" s="24" t="s">
        <v>982</v>
      </c>
      <c r="C551" s="24" t="s">
        <v>149</v>
      </c>
      <c r="D551" s="25">
        <v>105</v>
      </c>
      <c r="E551" s="25" t="s">
        <v>414</v>
      </c>
      <c r="F551" s="24" t="s">
        <v>406</v>
      </c>
      <c r="G551" s="24" t="s">
        <v>407</v>
      </c>
      <c r="H551" s="24" t="s">
        <v>59</v>
      </c>
      <c r="I551" s="24"/>
      <c r="J551" s="24" t="s">
        <v>153</v>
      </c>
      <c r="K551" s="24" t="s">
        <v>154</v>
      </c>
      <c r="L551" s="26">
        <v>34</v>
      </c>
      <c r="M551" s="27">
        <v>2750</v>
      </c>
      <c r="N551" s="28" t="s">
        <v>1052</v>
      </c>
      <c r="O551" s="29" t="s">
        <v>412</v>
      </c>
      <c r="P551" s="29" t="s">
        <v>416</v>
      </c>
      <c r="Q551" s="30">
        <v>1</v>
      </c>
      <c r="R551" s="6" t="s">
        <v>41</v>
      </c>
      <c r="S551" s="8">
        <v>0.25</v>
      </c>
      <c r="T551" s="23">
        <v>0</v>
      </c>
      <c r="U551" s="23">
        <v>0</v>
      </c>
      <c r="V551" s="23">
        <v>0</v>
      </c>
      <c r="W551" s="5">
        <f t="shared" si="16"/>
        <v>0.25</v>
      </c>
      <c r="X551" s="5">
        <f t="shared" si="17"/>
        <v>0.75</v>
      </c>
      <c r="Y551" s="13">
        <v>122657000</v>
      </c>
      <c r="Z551" s="20">
        <v>108</v>
      </c>
      <c r="AA551" s="20">
        <v>111</v>
      </c>
      <c r="AB551" s="20">
        <v>114</v>
      </c>
      <c r="AC551" s="51"/>
    </row>
    <row r="552" spans="1:29" s="4" customFormat="1" ht="13.5" hidden="1" customHeight="1" x14ac:dyDescent="0.25">
      <c r="A552" s="25">
        <v>11</v>
      </c>
      <c r="B552" s="24" t="s">
        <v>1053</v>
      </c>
      <c r="C552" s="24" t="s">
        <v>31</v>
      </c>
      <c r="D552" s="25">
        <v>1</v>
      </c>
      <c r="E552" s="25" t="s">
        <v>32</v>
      </c>
      <c r="F552" s="24" t="s">
        <v>33</v>
      </c>
      <c r="G552" s="24" t="s">
        <v>34</v>
      </c>
      <c r="H552" s="24" t="s">
        <v>35</v>
      </c>
      <c r="I552" s="24"/>
      <c r="J552" s="24" t="s">
        <v>36</v>
      </c>
      <c r="K552" s="24" t="s">
        <v>37</v>
      </c>
      <c r="L552" s="26">
        <v>1</v>
      </c>
      <c r="M552" s="27">
        <v>2435</v>
      </c>
      <c r="N552" s="28" t="s">
        <v>1054</v>
      </c>
      <c r="O552" s="29" t="s">
        <v>1055</v>
      </c>
      <c r="P552" s="29" t="s">
        <v>40</v>
      </c>
      <c r="Q552" s="30">
        <v>100</v>
      </c>
      <c r="R552" s="6" t="s">
        <v>41</v>
      </c>
      <c r="S552" s="8">
        <v>25</v>
      </c>
      <c r="T552" s="23">
        <v>0</v>
      </c>
      <c r="U552" s="23">
        <v>0</v>
      </c>
      <c r="V552" s="23">
        <v>0</v>
      </c>
      <c r="W552" s="5">
        <f t="shared" si="16"/>
        <v>25</v>
      </c>
      <c r="X552" s="5">
        <f t="shared" si="17"/>
        <v>75</v>
      </c>
      <c r="Y552" s="13">
        <v>797133000</v>
      </c>
      <c r="Z552" s="20">
        <v>741.09867999999994</v>
      </c>
      <c r="AA552" s="20">
        <v>762.6961</v>
      </c>
      <c r="AB552" s="20">
        <v>784.92735000000005</v>
      </c>
      <c r="AC552" s="51"/>
    </row>
    <row r="553" spans="1:29" s="4" customFormat="1" ht="13.5" hidden="1" customHeight="1" x14ac:dyDescent="0.25">
      <c r="A553" s="25">
        <v>11</v>
      </c>
      <c r="B553" s="24" t="s">
        <v>1053</v>
      </c>
      <c r="C553" s="24" t="s">
        <v>31</v>
      </c>
      <c r="D553" s="25">
        <v>2</v>
      </c>
      <c r="E553" s="25" t="s">
        <v>42</v>
      </c>
      <c r="F553" s="24" t="s">
        <v>33</v>
      </c>
      <c r="G553" s="24" t="s">
        <v>34</v>
      </c>
      <c r="H553" s="24" t="s">
        <v>35</v>
      </c>
      <c r="I553" s="24"/>
      <c r="J553" s="24" t="s">
        <v>36</v>
      </c>
      <c r="K553" s="24" t="s">
        <v>37</v>
      </c>
      <c r="L553" s="26">
        <v>1</v>
      </c>
      <c r="M553" s="27">
        <v>2435</v>
      </c>
      <c r="N553" s="28" t="s">
        <v>1054</v>
      </c>
      <c r="O553" s="29" t="s">
        <v>43</v>
      </c>
      <c r="P553" s="29" t="s">
        <v>44</v>
      </c>
      <c r="Q553" s="30">
        <v>4</v>
      </c>
      <c r="R553" s="6" t="s">
        <v>41</v>
      </c>
      <c r="S553" s="8">
        <v>1</v>
      </c>
      <c r="T553" s="23">
        <v>0</v>
      </c>
      <c r="U553" s="23">
        <v>0</v>
      </c>
      <c r="V553" s="23">
        <v>0</v>
      </c>
      <c r="W553" s="5">
        <f t="shared" si="16"/>
        <v>1</v>
      </c>
      <c r="X553" s="5">
        <f t="shared" si="17"/>
        <v>3</v>
      </c>
      <c r="Y553" s="13">
        <v>264651000</v>
      </c>
      <c r="Z553" s="20">
        <v>246.04328000000001</v>
      </c>
      <c r="AA553" s="20">
        <v>253.21358000000001</v>
      </c>
      <c r="AB553" s="20">
        <v>260.59431000000001</v>
      </c>
      <c r="AC553" s="51"/>
    </row>
    <row r="554" spans="1:29" s="4" customFormat="1" ht="13.5" hidden="1" customHeight="1" x14ac:dyDescent="0.25">
      <c r="A554" s="25">
        <v>11</v>
      </c>
      <c r="B554" s="24" t="s">
        <v>1053</v>
      </c>
      <c r="C554" s="24" t="s">
        <v>31</v>
      </c>
      <c r="D554" s="25">
        <v>3</v>
      </c>
      <c r="E554" s="25" t="s">
        <v>45</v>
      </c>
      <c r="F554" s="24" t="s">
        <v>33</v>
      </c>
      <c r="G554" s="24" t="s">
        <v>34</v>
      </c>
      <c r="H554" s="24" t="s">
        <v>35</v>
      </c>
      <c r="I554" s="24"/>
      <c r="J554" s="24" t="s">
        <v>36</v>
      </c>
      <c r="K554" s="24" t="s">
        <v>37</v>
      </c>
      <c r="L554" s="26">
        <v>1</v>
      </c>
      <c r="M554" s="27">
        <v>2435</v>
      </c>
      <c r="N554" s="28" t="s">
        <v>1054</v>
      </c>
      <c r="O554" s="29" t="s">
        <v>985</v>
      </c>
      <c r="P554" s="29" t="s">
        <v>47</v>
      </c>
      <c r="Q554" s="30">
        <v>4</v>
      </c>
      <c r="R554" s="6" t="s">
        <v>41</v>
      </c>
      <c r="S554" s="8">
        <v>1</v>
      </c>
      <c r="T554" s="23">
        <v>0</v>
      </c>
      <c r="U554" s="23">
        <v>0</v>
      </c>
      <c r="V554" s="23">
        <v>0</v>
      </c>
      <c r="W554" s="5">
        <f t="shared" si="16"/>
        <v>1</v>
      </c>
      <c r="X554" s="5">
        <f t="shared" si="17"/>
        <v>3</v>
      </c>
      <c r="Y554" s="13">
        <v>797133000</v>
      </c>
      <c r="Z554" s="20">
        <v>741.09867999999994</v>
      </c>
      <c r="AA554" s="20">
        <v>762.6961</v>
      </c>
      <c r="AB554" s="20">
        <v>784.92735000000005</v>
      </c>
      <c r="AC554" s="51"/>
    </row>
    <row r="555" spans="1:29" s="4" customFormat="1" ht="13.5" hidden="1" customHeight="1" x14ac:dyDescent="0.25">
      <c r="A555" s="25">
        <v>11</v>
      </c>
      <c r="B555" s="24" t="s">
        <v>1053</v>
      </c>
      <c r="C555" s="24" t="s">
        <v>48</v>
      </c>
      <c r="D555" s="25">
        <v>4</v>
      </c>
      <c r="E555" s="25" t="s">
        <v>49</v>
      </c>
      <c r="F555" s="24" t="s">
        <v>50</v>
      </c>
      <c r="G555" s="24" t="s">
        <v>51</v>
      </c>
      <c r="H555" s="24" t="s">
        <v>35</v>
      </c>
      <c r="I555" s="24"/>
      <c r="J555" s="24" t="s">
        <v>36</v>
      </c>
      <c r="K555" s="24" t="s">
        <v>52</v>
      </c>
      <c r="L555" s="26">
        <v>2</v>
      </c>
      <c r="M555" s="27">
        <v>2442</v>
      </c>
      <c r="N555" s="28" t="s">
        <v>1056</v>
      </c>
      <c r="O555" s="29" t="s">
        <v>1057</v>
      </c>
      <c r="P555" s="29" t="s">
        <v>55</v>
      </c>
      <c r="Q555" s="30">
        <v>8000</v>
      </c>
      <c r="R555" s="6" t="s">
        <v>41</v>
      </c>
      <c r="S555" s="8">
        <v>2000</v>
      </c>
      <c r="T555" s="23">
        <v>0</v>
      </c>
      <c r="U555" s="23">
        <v>0</v>
      </c>
      <c r="V555" s="23">
        <v>0</v>
      </c>
      <c r="W555" s="5">
        <f t="shared" si="16"/>
        <v>2000</v>
      </c>
      <c r="X555" s="5">
        <f t="shared" si="17"/>
        <v>6000</v>
      </c>
      <c r="Y555" s="13">
        <v>2335619000</v>
      </c>
      <c r="Z555" s="20">
        <v>2171.419132</v>
      </c>
      <c r="AA555" s="20">
        <v>2234.6995729999999</v>
      </c>
      <c r="AB555" s="20">
        <v>2299.8371360000001</v>
      </c>
      <c r="AC555" s="51"/>
    </row>
    <row r="556" spans="1:29" s="4" customFormat="1" ht="13.5" hidden="1" customHeight="1" x14ac:dyDescent="0.25">
      <c r="A556" s="25">
        <v>11</v>
      </c>
      <c r="B556" s="24" t="s">
        <v>1053</v>
      </c>
      <c r="C556" s="24" t="s">
        <v>31</v>
      </c>
      <c r="D556" s="25">
        <v>5</v>
      </c>
      <c r="E556" s="25" t="s">
        <v>56</v>
      </c>
      <c r="F556" s="24" t="s">
        <v>57</v>
      </c>
      <c r="G556" s="24" t="s">
        <v>58</v>
      </c>
      <c r="H556" s="24" t="s">
        <v>59</v>
      </c>
      <c r="I556" s="24" t="s">
        <v>60</v>
      </c>
      <c r="J556" s="24" t="s">
        <v>36</v>
      </c>
      <c r="K556" s="24" t="s">
        <v>61</v>
      </c>
      <c r="L556" s="26">
        <v>3</v>
      </c>
      <c r="M556" s="27">
        <v>2470</v>
      </c>
      <c r="N556" s="28" t="s">
        <v>1058</v>
      </c>
      <c r="O556" s="29" t="s">
        <v>63</v>
      </c>
      <c r="P556" s="29" t="s">
        <v>64</v>
      </c>
      <c r="Q556" s="30">
        <v>4</v>
      </c>
      <c r="R556" s="6" t="s">
        <v>41</v>
      </c>
      <c r="S556" s="8">
        <v>1</v>
      </c>
      <c r="T556" s="23">
        <v>0</v>
      </c>
      <c r="U556" s="23">
        <v>0</v>
      </c>
      <c r="V556" s="23">
        <v>0</v>
      </c>
      <c r="W556" s="5">
        <f t="shared" si="16"/>
        <v>1</v>
      </c>
      <c r="X556" s="5">
        <f t="shared" si="17"/>
        <v>3</v>
      </c>
      <c r="Y556" s="13">
        <v>1594277000</v>
      </c>
      <c r="Z556" s="20">
        <v>1482.1973599999999</v>
      </c>
      <c r="AA556" s="20">
        <v>1525.3922</v>
      </c>
      <c r="AB556" s="20">
        <v>1569.8547000000001</v>
      </c>
      <c r="AC556" s="51"/>
    </row>
    <row r="557" spans="1:29" s="4" customFormat="1" ht="13.5" hidden="1" customHeight="1" x14ac:dyDescent="0.25">
      <c r="A557" s="25">
        <v>11</v>
      </c>
      <c r="B557" s="24" t="s">
        <v>1053</v>
      </c>
      <c r="C557" s="24" t="s">
        <v>31</v>
      </c>
      <c r="D557" s="25">
        <v>6</v>
      </c>
      <c r="E557" s="25" t="s">
        <v>65</v>
      </c>
      <c r="F557" s="24" t="s">
        <v>57</v>
      </c>
      <c r="G557" s="24" t="s">
        <v>58</v>
      </c>
      <c r="H557" s="24" t="s">
        <v>59</v>
      </c>
      <c r="I557" s="24" t="s">
        <v>60</v>
      </c>
      <c r="J557" s="24" t="s">
        <v>36</v>
      </c>
      <c r="K557" s="24" t="s">
        <v>61</v>
      </c>
      <c r="L557" s="26">
        <v>3</v>
      </c>
      <c r="M557" s="27">
        <v>2470</v>
      </c>
      <c r="N557" s="28" t="s">
        <v>1058</v>
      </c>
      <c r="O557" s="29" t="s">
        <v>1059</v>
      </c>
      <c r="P557" s="29" t="s">
        <v>67</v>
      </c>
      <c r="Q557" s="30">
        <v>2</v>
      </c>
      <c r="R557" s="6" t="s">
        <v>41</v>
      </c>
      <c r="S557" s="8">
        <v>0.5</v>
      </c>
      <c r="T557" s="23">
        <v>0</v>
      </c>
      <c r="U557" s="23">
        <v>0</v>
      </c>
      <c r="V557" s="23">
        <v>0</v>
      </c>
      <c r="W557" s="5">
        <f t="shared" si="16"/>
        <v>0.5</v>
      </c>
      <c r="X557" s="5">
        <f t="shared" si="17"/>
        <v>1.5</v>
      </c>
      <c r="Y557" s="13">
        <v>159428000</v>
      </c>
      <c r="Z557" s="20">
        <v>148.21973600000001</v>
      </c>
      <c r="AA557" s="20">
        <v>152.53922</v>
      </c>
      <c r="AB557" s="20">
        <v>156.98546999999999</v>
      </c>
      <c r="AC557" s="51"/>
    </row>
    <row r="558" spans="1:29" s="4" customFormat="1" ht="13.5" hidden="1" customHeight="1" x14ac:dyDescent="0.25">
      <c r="A558" s="25">
        <v>11</v>
      </c>
      <c r="B558" s="24" t="s">
        <v>1053</v>
      </c>
      <c r="C558" s="24" t="s">
        <v>31</v>
      </c>
      <c r="D558" s="25">
        <v>7</v>
      </c>
      <c r="E558" s="25" t="s">
        <v>68</v>
      </c>
      <c r="F558" s="24" t="s">
        <v>33</v>
      </c>
      <c r="G558" s="24" t="s">
        <v>69</v>
      </c>
      <c r="H558" s="24" t="s">
        <v>35</v>
      </c>
      <c r="I558" s="24"/>
      <c r="J558" s="24" t="s">
        <v>36</v>
      </c>
      <c r="K558" s="24" t="s">
        <v>70</v>
      </c>
      <c r="L558" s="26">
        <v>4</v>
      </c>
      <c r="M558" s="27">
        <v>2676</v>
      </c>
      <c r="N558" s="28" t="s">
        <v>1060</v>
      </c>
      <c r="O558" s="29" t="s">
        <v>1061</v>
      </c>
      <c r="P558" s="29" t="s">
        <v>73</v>
      </c>
      <c r="Q558" s="30">
        <v>30</v>
      </c>
      <c r="R558" s="6" t="s">
        <v>41</v>
      </c>
      <c r="S558" s="8">
        <v>7</v>
      </c>
      <c r="T558" s="23">
        <v>0</v>
      </c>
      <c r="U558" s="23">
        <v>0</v>
      </c>
      <c r="V558" s="23">
        <v>0</v>
      </c>
      <c r="W558" s="5">
        <f t="shared" si="16"/>
        <v>7</v>
      </c>
      <c r="X558" s="5">
        <f t="shared" si="17"/>
        <v>23</v>
      </c>
      <c r="Y558" s="13">
        <v>440286000</v>
      </c>
      <c r="Z558" s="20">
        <v>444.65920799999998</v>
      </c>
      <c r="AA558" s="20">
        <v>457.61766</v>
      </c>
      <c r="AB558" s="20">
        <v>470.95641000000001</v>
      </c>
      <c r="AC558" s="51"/>
    </row>
    <row r="559" spans="1:29" s="4" customFormat="1" ht="13.5" hidden="1" customHeight="1" x14ac:dyDescent="0.25">
      <c r="A559" s="25">
        <v>11</v>
      </c>
      <c r="B559" s="24" t="s">
        <v>1053</v>
      </c>
      <c r="C559" s="24" t="s">
        <v>31</v>
      </c>
      <c r="D559" s="25">
        <v>8</v>
      </c>
      <c r="E559" s="25" t="s">
        <v>74</v>
      </c>
      <c r="F559" s="24" t="s">
        <v>33</v>
      </c>
      <c r="G559" s="24" t="s">
        <v>69</v>
      </c>
      <c r="H559" s="24" t="s">
        <v>35</v>
      </c>
      <c r="I559" s="24"/>
      <c r="J559" s="24" t="s">
        <v>36</v>
      </c>
      <c r="K559" s="24" t="s">
        <v>70</v>
      </c>
      <c r="L559" s="26">
        <v>4</v>
      </c>
      <c r="M559" s="27">
        <v>2676</v>
      </c>
      <c r="N559" s="28" t="s">
        <v>1060</v>
      </c>
      <c r="O559" s="29" t="s">
        <v>1062</v>
      </c>
      <c r="P559" s="29" t="s">
        <v>40</v>
      </c>
      <c r="Q559" s="30">
        <v>100</v>
      </c>
      <c r="R559" s="6" t="s">
        <v>41</v>
      </c>
      <c r="S559" s="8">
        <v>25</v>
      </c>
      <c r="T559" s="23">
        <v>0</v>
      </c>
      <c r="U559" s="23">
        <v>0</v>
      </c>
      <c r="V559" s="23">
        <v>0</v>
      </c>
      <c r="W559" s="5">
        <f t="shared" si="16"/>
        <v>25</v>
      </c>
      <c r="X559" s="5">
        <f t="shared" si="17"/>
        <v>75</v>
      </c>
      <c r="Y559" s="13">
        <v>159428000</v>
      </c>
      <c r="Z559" s="20">
        <v>148.21973600000001</v>
      </c>
      <c r="AA559" s="20">
        <v>152.53922</v>
      </c>
      <c r="AB559" s="20">
        <v>156.98546999999999</v>
      </c>
      <c r="AC559" s="51"/>
    </row>
    <row r="560" spans="1:29" s="4" customFormat="1" ht="13.5" hidden="1" customHeight="1" x14ac:dyDescent="0.25">
      <c r="A560" s="25">
        <v>11</v>
      </c>
      <c r="B560" s="24" t="s">
        <v>1053</v>
      </c>
      <c r="C560" s="24" t="s">
        <v>31</v>
      </c>
      <c r="D560" s="25">
        <v>9</v>
      </c>
      <c r="E560" s="25" t="s">
        <v>550</v>
      </c>
      <c r="F560" s="24" t="s">
        <v>33</v>
      </c>
      <c r="G560" s="24" t="s">
        <v>69</v>
      </c>
      <c r="H560" s="24" t="s">
        <v>35</v>
      </c>
      <c r="I560" s="24"/>
      <c r="J560" s="24" t="s">
        <v>36</v>
      </c>
      <c r="K560" s="24" t="s">
        <v>70</v>
      </c>
      <c r="L560" s="26">
        <v>4</v>
      </c>
      <c r="M560" s="27">
        <v>2676</v>
      </c>
      <c r="N560" s="28" t="s">
        <v>1060</v>
      </c>
      <c r="O560" s="29" t="s">
        <v>1063</v>
      </c>
      <c r="P560" s="29" t="s">
        <v>552</v>
      </c>
      <c r="Q560" s="30">
        <v>4</v>
      </c>
      <c r="R560" s="6" t="s">
        <v>41</v>
      </c>
      <c r="S560" s="8">
        <v>1</v>
      </c>
      <c r="T560" s="23">
        <v>0</v>
      </c>
      <c r="U560" s="23">
        <v>0</v>
      </c>
      <c r="V560" s="23">
        <v>0</v>
      </c>
      <c r="W560" s="5">
        <f t="shared" si="16"/>
        <v>1</v>
      </c>
      <c r="X560" s="5">
        <f t="shared" si="17"/>
        <v>3</v>
      </c>
      <c r="Y560" s="13">
        <v>478286000</v>
      </c>
      <c r="Z560" s="20">
        <v>444.65920799999998</v>
      </c>
      <c r="AA560" s="20">
        <v>457.61766</v>
      </c>
      <c r="AB560" s="20">
        <v>470.95641000000001</v>
      </c>
      <c r="AC560" s="51"/>
    </row>
    <row r="561" spans="1:29" s="4" customFormat="1" ht="13.5" hidden="1" customHeight="1" x14ac:dyDescent="0.25">
      <c r="A561" s="25">
        <v>11</v>
      </c>
      <c r="B561" s="24" t="s">
        <v>1053</v>
      </c>
      <c r="C561" s="24" t="s">
        <v>31</v>
      </c>
      <c r="D561" s="25">
        <v>10</v>
      </c>
      <c r="E561" s="25" t="s">
        <v>76</v>
      </c>
      <c r="F561" s="24" t="s">
        <v>33</v>
      </c>
      <c r="G561" s="24" t="s">
        <v>69</v>
      </c>
      <c r="H561" s="24" t="s">
        <v>35</v>
      </c>
      <c r="I561" s="24"/>
      <c r="J561" s="24" t="s">
        <v>36</v>
      </c>
      <c r="K561" s="24" t="s">
        <v>70</v>
      </c>
      <c r="L561" s="26">
        <v>4</v>
      </c>
      <c r="M561" s="27">
        <v>2676</v>
      </c>
      <c r="N561" s="28" t="s">
        <v>1060</v>
      </c>
      <c r="O561" s="29" t="s">
        <v>1064</v>
      </c>
      <c r="P561" s="29" t="s">
        <v>78</v>
      </c>
      <c r="Q561" s="30">
        <v>600</v>
      </c>
      <c r="R561" s="6" t="s">
        <v>41</v>
      </c>
      <c r="S561" s="8">
        <v>150</v>
      </c>
      <c r="T561" s="23">
        <v>0</v>
      </c>
      <c r="U561" s="23">
        <v>0</v>
      </c>
      <c r="V561" s="23">
        <v>0</v>
      </c>
      <c r="W561" s="5">
        <f t="shared" si="16"/>
        <v>150</v>
      </c>
      <c r="X561" s="5">
        <f t="shared" si="17"/>
        <v>450</v>
      </c>
      <c r="Y561" s="13">
        <v>173516000</v>
      </c>
      <c r="Z561" s="20">
        <v>125.98677600000001</v>
      </c>
      <c r="AA561" s="20">
        <v>129.65833699999999</v>
      </c>
      <c r="AB561" s="20">
        <v>133.43764999999999</v>
      </c>
      <c r="AC561" s="51"/>
    </row>
    <row r="562" spans="1:29" s="4" customFormat="1" ht="13.5" hidden="1" customHeight="1" x14ac:dyDescent="0.25">
      <c r="A562" s="25">
        <v>11</v>
      </c>
      <c r="B562" s="24" t="s">
        <v>1053</v>
      </c>
      <c r="C562" s="24" t="s">
        <v>31</v>
      </c>
      <c r="D562" s="25">
        <v>11</v>
      </c>
      <c r="E562" s="25" t="s">
        <v>79</v>
      </c>
      <c r="F562" s="24" t="s">
        <v>33</v>
      </c>
      <c r="G562" s="24" t="s">
        <v>69</v>
      </c>
      <c r="H562" s="24" t="s">
        <v>35</v>
      </c>
      <c r="I562" s="24"/>
      <c r="J562" s="24" t="s">
        <v>36</v>
      </c>
      <c r="K562" s="24" t="s">
        <v>70</v>
      </c>
      <c r="L562" s="26">
        <v>4</v>
      </c>
      <c r="M562" s="27">
        <v>2676</v>
      </c>
      <c r="N562" s="28" t="s">
        <v>1060</v>
      </c>
      <c r="O562" s="29" t="s">
        <v>691</v>
      </c>
      <c r="P562" s="29" t="s">
        <v>81</v>
      </c>
      <c r="Q562" s="30">
        <v>4</v>
      </c>
      <c r="R562" s="6" t="s">
        <v>41</v>
      </c>
      <c r="S562" s="8">
        <v>1</v>
      </c>
      <c r="T562" s="23">
        <v>0</v>
      </c>
      <c r="U562" s="23">
        <v>0</v>
      </c>
      <c r="V562" s="23">
        <v>0</v>
      </c>
      <c r="W562" s="5">
        <f t="shared" si="16"/>
        <v>1</v>
      </c>
      <c r="X562" s="5">
        <f t="shared" si="17"/>
        <v>3</v>
      </c>
      <c r="Y562" s="13">
        <v>159428000</v>
      </c>
      <c r="Z562" s="20">
        <v>148.21973600000001</v>
      </c>
      <c r="AA562" s="20">
        <v>152.53922</v>
      </c>
      <c r="AB562" s="20">
        <v>156.98546999999999</v>
      </c>
      <c r="AC562" s="51"/>
    </row>
    <row r="563" spans="1:29" s="4" customFormat="1" ht="13.5" hidden="1" customHeight="1" x14ac:dyDescent="0.25">
      <c r="A563" s="25">
        <v>11</v>
      </c>
      <c r="B563" s="24" t="s">
        <v>1053</v>
      </c>
      <c r="C563" s="24" t="s">
        <v>31</v>
      </c>
      <c r="D563" s="25">
        <v>12</v>
      </c>
      <c r="E563" s="25" t="s">
        <v>82</v>
      </c>
      <c r="F563" s="24" t="s">
        <v>33</v>
      </c>
      <c r="G563" s="24" t="s">
        <v>69</v>
      </c>
      <c r="H563" s="24" t="s">
        <v>35</v>
      </c>
      <c r="I563" s="24"/>
      <c r="J563" s="24" t="s">
        <v>36</v>
      </c>
      <c r="K563" s="24" t="s">
        <v>70</v>
      </c>
      <c r="L563" s="26">
        <v>4</v>
      </c>
      <c r="M563" s="27">
        <v>2676</v>
      </c>
      <c r="N563" s="28" t="s">
        <v>1060</v>
      </c>
      <c r="O563" s="29" t="s">
        <v>1065</v>
      </c>
      <c r="P563" s="29" t="s">
        <v>84</v>
      </c>
      <c r="Q563" s="30">
        <v>4</v>
      </c>
      <c r="R563" s="6" t="s">
        <v>41</v>
      </c>
      <c r="S563" s="8">
        <v>1</v>
      </c>
      <c r="T563" s="23">
        <v>0</v>
      </c>
      <c r="U563" s="23">
        <v>0</v>
      </c>
      <c r="V563" s="23">
        <v>0</v>
      </c>
      <c r="W563" s="5">
        <f t="shared" si="16"/>
        <v>1</v>
      </c>
      <c r="X563" s="5">
        <f t="shared" si="17"/>
        <v>3</v>
      </c>
      <c r="Y563" s="13">
        <v>318857000</v>
      </c>
      <c r="Z563" s="20">
        <v>296.43947200000002</v>
      </c>
      <c r="AA563" s="20">
        <v>305.07844</v>
      </c>
      <c r="AB563" s="20">
        <v>313.97093999999998</v>
      </c>
      <c r="AC563" s="51"/>
    </row>
    <row r="564" spans="1:29" s="4" customFormat="1" ht="13.5" hidden="1" customHeight="1" x14ac:dyDescent="0.25">
      <c r="A564" s="25">
        <v>11</v>
      </c>
      <c r="B564" s="24" t="s">
        <v>1053</v>
      </c>
      <c r="C564" s="24" t="s">
        <v>31</v>
      </c>
      <c r="D564" s="25">
        <v>13</v>
      </c>
      <c r="E564" s="25" t="s">
        <v>85</v>
      </c>
      <c r="F564" s="24" t="s">
        <v>33</v>
      </c>
      <c r="G564" s="24" t="s">
        <v>69</v>
      </c>
      <c r="H564" s="24" t="s">
        <v>35</v>
      </c>
      <c r="I564" s="24"/>
      <c r="J564" s="24" t="s">
        <v>36</v>
      </c>
      <c r="K564" s="24" t="s">
        <v>70</v>
      </c>
      <c r="L564" s="26">
        <v>4</v>
      </c>
      <c r="M564" s="27">
        <v>2676</v>
      </c>
      <c r="N564" s="28" t="s">
        <v>1060</v>
      </c>
      <c r="O564" s="29" t="s">
        <v>1066</v>
      </c>
      <c r="P564" s="29" t="s">
        <v>87</v>
      </c>
      <c r="Q564" s="30">
        <v>4</v>
      </c>
      <c r="R564" s="6" t="s">
        <v>41</v>
      </c>
      <c r="S564" s="8">
        <v>1</v>
      </c>
      <c r="T564" s="23">
        <v>0</v>
      </c>
      <c r="U564" s="23">
        <v>0</v>
      </c>
      <c r="V564" s="23">
        <v>0</v>
      </c>
      <c r="W564" s="5">
        <f t="shared" si="16"/>
        <v>1</v>
      </c>
      <c r="X564" s="5">
        <f t="shared" si="17"/>
        <v>3</v>
      </c>
      <c r="Y564" s="13">
        <v>318857000</v>
      </c>
      <c r="Z564" s="20">
        <v>296.43947200000002</v>
      </c>
      <c r="AA564" s="20">
        <v>305.07844</v>
      </c>
      <c r="AB564" s="20">
        <v>313.97093999999998</v>
      </c>
      <c r="AC564" s="51"/>
    </row>
    <row r="565" spans="1:29" s="4" customFormat="1" ht="13.5" hidden="1" customHeight="1" x14ac:dyDescent="0.25">
      <c r="A565" s="25">
        <v>11</v>
      </c>
      <c r="B565" s="24" t="s">
        <v>1053</v>
      </c>
      <c r="C565" s="24" t="s">
        <v>149</v>
      </c>
      <c r="D565" s="25">
        <v>14</v>
      </c>
      <c r="E565" s="25" t="s">
        <v>557</v>
      </c>
      <c r="F565" s="24" t="s">
        <v>33</v>
      </c>
      <c r="G565" s="24" t="s">
        <v>558</v>
      </c>
      <c r="H565" s="24" t="s">
        <v>35</v>
      </c>
      <c r="I565" s="24"/>
      <c r="J565" s="24" t="s">
        <v>36</v>
      </c>
      <c r="K565" s="24" t="s">
        <v>93</v>
      </c>
      <c r="L565" s="26">
        <v>5</v>
      </c>
      <c r="M565" s="27">
        <v>2813</v>
      </c>
      <c r="N565" s="28" t="s">
        <v>1067</v>
      </c>
      <c r="O565" s="29" t="s">
        <v>1068</v>
      </c>
      <c r="P565" s="29" t="s">
        <v>561</v>
      </c>
      <c r="Q565" s="30">
        <v>4</v>
      </c>
      <c r="R565" s="6" t="s">
        <v>41</v>
      </c>
      <c r="S565" s="8">
        <v>1</v>
      </c>
      <c r="T565" s="23">
        <v>0</v>
      </c>
      <c r="U565" s="23">
        <v>0</v>
      </c>
      <c r="V565" s="23">
        <v>0</v>
      </c>
      <c r="W565" s="5">
        <f t="shared" si="16"/>
        <v>1</v>
      </c>
      <c r="X565" s="5">
        <f t="shared" si="17"/>
        <v>3</v>
      </c>
      <c r="Y565" s="13">
        <v>2208069000</v>
      </c>
      <c r="Z565" s="20">
        <v>2052.8433439999999</v>
      </c>
      <c r="AA565" s="20">
        <v>2112.668197</v>
      </c>
      <c r="AB565" s="20">
        <v>2174.2487599999999</v>
      </c>
      <c r="AC565" s="51"/>
    </row>
    <row r="566" spans="1:29" s="4" customFormat="1" ht="13.5" hidden="1" customHeight="1" x14ac:dyDescent="0.25">
      <c r="A566" s="25">
        <v>11</v>
      </c>
      <c r="B566" s="24" t="s">
        <v>1053</v>
      </c>
      <c r="C566" s="24" t="s">
        <v>88</v>
      </c>
      <c r="D566" s="25">
        <v>15</v>
      </c>
      <c r="E566" s="25" t="s">
        <v>89</v>
      </c>
      <c r="F566" s="24" t="s">
        <v>90</v>
      </c>
      <c r="G566" s="24" t="s">
        <v>91</v>
      </c>
      <c r="H566" s="24" t="s">
        <v>35</v>
      </c>
      <c r="I566" s="24" t="s">
        <v>92</v>
      </c>
      <c r="J566" s="24" t="s">
        <v>36</v>
      </c>
      <c r="K566" s="24" t="s">
        <v>93</v>
      </c>
      <c r="L566" s="26">
        <v>6</v>
      </c>
      <c r="M566" s="27">
        <v>2812</v>
      </c>
      <c r="N566" s="28" t="s">
        <v>1069</v>
      </c>
      <c r="O566" s="29" t="s">
        <v>1070</v>
      </c>
      <c r="P566" s="29" t="s">
        <v>67</v>
      </c>
      <c r="Q566" s="30">
        <v>13000</v>
      </c>
      <c r="R566" s="6" t="s">
        <v>41</v>
      </c>
      <c r="S566" s="8">
        <v>3250</v>
      </c>
      <c r="T566" s="23">
        <v>0</v>
      </c>
      <c r="U566" s="23">
        <v>0</v>
      </c>
      <c r="V566" s="23">
        <v>0</v>
      </c>
      <c r="W566" s="5">
        <f t="shared" si="16"/>
        <v>3250</v>
      </c>
      <c r="X566" s="5">
        <f t="shared" si="17"/>
        <v>9750</v>
      </c>
      <c r="Y566" s="13">
        <v>3190151000</v>
      </c>
      <c r="Z566" s="20">
        <v>2965.8754349999999</v>
      </c>
      <c r="AA566" s="20">
        <v>3052.3082669999999</v>
      </c>
      <c r="AB566" s="20">
        <v>3141.277685</v>
      </c>
      <c r="AC566" s="51"/>
    </row>
    <row r="567" spans="1:29" s="4" customFormat="1" ht="13.5" hidden="1" customHeight="1" x14ac:dyDescent="0.25">
      <c r="A567" s="25">
        <v>11</v>
      </c>
      <c r="B567" s="24" t="s">
        <v>1053</v>
      </c>
      <c r="C567" s="24" t="s">
        <v>31</v>
      </c>
      <c r="D567" s="25">
        <v>16</v>
      </c>
      <c r="E567" s="25" t="s">
        <v>96</v>
      </c>
      <c r="F567" s="24" t="s">
        <v>33</v>
      </c>
      <c r="G567" s="24" t="s">
        <v>97</v>
      </c>
      <c r="H567" s="24" t="s">
        <v>59</v>
      </c>
      <c r="I567" s="24" t="s">
        <v>60</v>
      </c>
      <c r="J567" s="24" t="s">
        <v>36</v>
      </c>
      <c r="K567" s="24" t="s">
        <v>93</v>
      </c>
      <c r="L567" s="26">
        <v>7</v>
      </c>
      <c r="M567" s="27">
        <v>2583</v>
      </c>
      <c r="N567" s="28" t="s">
        <v>1071</v>
      </c>
      <c r="O567" s="29" t="s">
        <v>1072</v>
      </c>
      <c r="P567" s="29" t="s">
        <v>100</v>
      </c>
      <c r="Q567" s="30">
        <v>4</v>
      </c>
      <c r="R567" s="6" t="s">
        <v>41</v>
      </c>
      <c r="S567" s="8">
        <v>1</v>
      </c>
      <c r="T567" s="23">
        <v>0</v>
      </c>
      <c r="U567" s="23">
        <v>0</v>
      </c>
      <c r="V567" s="23">
        <v>0</v>
      </c>
      <c r="W567" s="5">
        <f t="shared" si="16"/>
        <v>1</v>
      </c>
      <c r="X567" s="5">
        <f t="shared" si="17"/>
        <v>3</v>
      </c>
      <c r="Y567" s="13">
        <v>4097293000</v>
      </c>
      <c r="Z567" s="20">
        <v>3809.2472149999999</v>
      </c>
      <c r="AA567" s="20">
        <v>3920.2579540000002</v>
      </c>
      <c r="AB567" s="20">
        <v>4034.5265789999999</v>
      </c>
      <c r="AC567" s="51"/>
    </row>
    <row r="568" spans="1:29" s="4" customFormat="1" ht="13.5" hidden="1" customHeight="1" x14ac:dyDescent="0.25">
      <c r="A568" s="25">
        <v>11</v>
      </c>
      <c r="B568" s="24" t="s">
        <v>1053</v>
      </c>
      <c r="C568" s="24" t="s">
        <v>101</v>
      </c>
      <c r="D568" s="25">
        <v>46</v>
      </c>
      <c r="E568" s="25" t="s">
        <v>102</v>
      </c>
      <c r="F568" s="24" t="s">
        <v>103</v>
      </c>
      <c r="G568" s="24" t="s">
        <v>104</v>
      </c>
      <c r="H568" s="24" t="s">
        <v>59</v>
      </c>
      <c r="I568" s="24" t="s">
        <v>105</v>
      </c>
      <c r="J568" s="24" t="s">
        <v>106</v>
      </c>
      <c r="K568" s="24" t="s">
        <v>107</v>
      </c>
      <c r="L568" s="26">
        <v>8</v>
      </c>
      <c r="M568" s="27">
        <v>2599</v>
      </c>
      <c r="N568" s="28" t="s">
        <v>1073</v>
      </c>
      <c r="O568" s="29" t="s">
        <v>1074</v>
      </c>
      <c r="P568" s="29" t="s">
        <v>110</v>
      </c>
      <c r="Q568" s="30">
        <v>2500</v>
      </c>
      <c r="R568" s="6" t="s">
        <v>41</v>
      </c>
      <c r="S568" s="8">
        <v>625</v>
      </c>
      <c r="T568" s="23">
        <v>0</v>
      </c>
      <c r="U568" s="23">
        <v>0</v>
      </c>
      <c r="V568" s="23">
        <v>0</v>
      </c>
      <c r="W568" s="5">
        <f t="shared" si="16"/>
        <v>625</v>
      </c>
      <c r="X568" s="5">
        <f t="shared" si="17"/>
        <v>1875</v>
      </c>
      <c r="Y568" s="13">
        <v>2891410000</v>
      </c>
      <c r="Z568" s="20">
        <v>2223.2960400000002</v>
      </c>
      <c r="AA568" s="20">
        <v>2288.0882999999999</v>
      </c>
      <c r="AB568" s="20">
        <v>2354.7820499999998</v>
      </c>
      <c r="AC568" s="51"/>
    </row>
    <row r="569" spans="1:29" s="4" customFormat="1" ht="13.5" hidden="1" customHeight="1" x14ac:dyDescent="0.25">
      <c r="A569" s="25">
        <v>11</v>
      </c>
      <c r="B569" s="24" t="s">
        <v>1053</v>
      </c>
      <c r="C569" s="24" t="s">
        <v>101</v>
      </c>
      <c r="D569" s="25">
        <v>47</v>
      </c>
      <c r="E569" s="25" t="s">
        <v>111</v>
      </c>
      <c r="F569" s="24" t="s">
        <v>103</v>
      </c>
      <c r="G569" s="24" t="s">
        <v>112</v>
      </c>
      <c r="H569" s="24" t="s">
        <v>59</v>
      </c>
      <c r="I569" s="24" t="s">
        <v>105</v>
      </c>
      <c r="J569" s="24" t="s">
        <v>106</v>
      </c>
      <c r="K569" s="24" t="s">
        <v>107</v>
      </c>
      <c r="L569" s="26">
        <v>8</v>
      </c>
      <c r="M569" s="27">
        <v>2599</v>
      </c>
      <c r="N569" s="28" t="s">
        <v>1073</v>
      </c>
      <c r="O569" s="29" t="s">
        <v>1075</v>
      </c>
      <c r="P569" s="29" t="s">
        <v>114</v>
      </c>
      <c r="Q569" s="30">
        <v>9500</v>
      </c>
      <c r="R569" s="6" t="s">
        <v>41</v>
      </c>
      <c r="S569" s="8">
        <v>9500</v>
      </c>
      <c r="T569" s="23">
        <v>0</v>
      </c>
      <c r="U569" s="23">
        <v>0</v>
      </c>
      <c r="V569" s="23">
        <v>0</v>
      </c>
      <c r="W569" s="5">
        <f t="shared" si="16"/>
        <v>9500</v>
      </c>
      <c r="X569" s="5">
        <f t="shared" si="17"/>
        <v>0</v>
      </c>
      <c r="Y569" s="13">
        <v>4782833000</v>
      </c>
      <c r="Z569" s="20">
        <v>4330.5646660000002</v>
      </c>
      <c r="AA569" s="20">
        <v>4488.2091710000004</v>
      </c>
      <c r="AB569" s="20">
        <v>4913.5589440000003</v>
      </c>
      <c r="AC569" s="51"/>
    </row>
    <row r="570" spans="1:29" s="4" customFormat="1" ht="13.5" hidden="1" customHeight="1" x14ac:dyDescent="0.25">
      <c r="A570" s="25">
        <v>11</v>
      </c>
      <c r="B570" s="24" t="s">
        <v>1053</v>
      </c>
      <c r="C570" s="24" t="s">
        <v>101</v>
      </c>
      <c r="D570" s="25">
        <v>48</v>
      </c>
      <c r="E570" s="25" t="s">
        <v>115</v>
      </c>
      <c r="F570" s="24" t="s">
        <v>103</v>
      </c>
      <c r="G570" s="24" t="s">
        <v>116</v>
      </c>
      <c r="H570" s="24" t="s">
        <v>59</v>
      </c>
      <c r="I570" s="24" t="s">
        <v>105</v>
      </c>
      <c r="J570" s="24" t="s">
        <v>106</v>
      </c>
      <c r="K570" s="24" t="s">
        <v>107</v>
      </c>
      <c r="L570" s="26">
        <v>8</v>
      </c>
      <c r="M570" s="27">
        <v>2599</v>
      </c>
      <c r="N570" s="28" t="s">
        <v>1073</v>
      </c>
      <c r="O570" s="29" t="s">
        <v>1076</v>
      </c>
      <c r="P570" s="29" t="s">
        <v>118</v>
      </c>
      <c r="Q570" s="30">
        <v>6630</v>
      </c>
      <c r="R570" s="6" t="s">
        <v>119</v>
      </c>
      <c r="S570" s="8">
        <v>6630</v>
      </c>
      <c r="T570" s="23">
        <v>0</v>
      </c>
      <c r="U570" s="23">
        <v>0</v>
      </c>
      <c r="V570" s="23">
        <v>0</v>
      </c>
      <c r="W570" s="5">
        <f t="shared" si="16"/>
        <v>1657.5</v>
      </c>
      <c r="X570" s="5">
        <f t="shared" si="17"/>
        <v>4972.5</v>
      </c>
      <c r="Y570" s="13">
        <v>12298213000</v>
      </c>
      <c r="Z570" s="20">
        <v>12895.117032</v>
      </c>
      <c r="AA570" s="20">
        <v>13270.91214</v>
      </c>
      <c r="AB570" s="20">
        <v>13657.73589</v>
      </c>
      <c r="AC570" s="51"/>
    </row>
    <row r="571" spans="1:29" s="4" customFormat="1" ht="13.5" hidden="1" customHeight="1" x14ac:dyDescent="0.25">
      <c r="A571" s="25">
        <v>11</v>
      </c>
      <c r="B571" s="24" t="s">
        <v>1053</v>
      </c>
      <c r="C571" s="24" t="s">
        <v>101</v>
      </c>
      <c r="D571" s="25">
        <v>49</v>
      </c>
      <c r="E571" s="25" t="s">
        <v>435</v>
      </c>
      <c r="F571" s="24" t="s">
        <v>103</v>
      </c>
      <c r="G571" s="24" t="s">
        <v>436</v>
      </c>
      <c r="H571" s="24" t="s">
        <v>59</v>
      </c>
      <c r="I571" s="24" t="s">
        <v>105</v>
      </c>
      <c r="J571" s="24" t="s">
        <v>106</v>
      </c>
      <c r="K571" s="24" t="s">
        <v>437</v>
      </c>
      <c r="L571" s="26">
        <v>9</v>
      </c>
      <c r="M571" s="27">
        <v>2590</v>
      </c>
      <c r="N571" s="28" t="s">
        <v>1077</v>
      </c>
      <c r="O571" s="29" t="s">
        <v>1078</v>
      </c>
      <c r="P571" s="29" t="s">
        <v>440</v>
      </c>
      <c r="Q571" s="30">
        <v>1800</v>
      </c>
      <c r="R571" s="6" t="s">
        <v>41</v>
      </c>
      <c r="S571" s="8">
        <v>450</v>
      </c>
      <c r="T571" s="23">
        <v>0</v>
      </c>
      <c r="U571" s="23">
        <v>0</v>
      </c>
      <c r="V571" s="23">
        <v>0</v>
      </c>
      <c r="W571" s="5">
        <f t="shared" si="16"/>
        <v>450</v>
      </c>
      <c r="X571" s="5">
        <f t="shared" si="17"/>
        <v>1350</v>
      </c>
      <c r="Y571" s="13">
        <v>3313410000</v>
      </c>
      <c r="Z571" s="20">
        <v>2223.2960400000002</v>
      </c>
      <c r="AA571" s="20">
        <v>2288.0882999999999</v>
      </c>
      <c r="AB571" s="20">
        <v>2354.7820499999998</v>
      </c>
      <c r="AC571" s="51"/>
    </row>
    <row r="572" spans="1:29" s="4" customFormat="1" ht="13.5" hidden="1" customHeight="1" x14ac:dyDescent="0.25">
      <c r="A572" s="25">
        <v>11</v>
      </c>
      <c r="B572" s="24" t="s">
        <v>1053</v>
      </c>
      <c r="C572" s="24" t="s">
        <v>120</v>
      </c>
      <c r="D572" s="25">
        <v>17</v>
      </c>
      <c r="E572" s="25" t="s">
        <v>121</v>
      </c>
      <c r="F572" s="24" t="s">
        <v>122</v>
      </c>
      <c r="G572" s="24" t="s">
        <v>123</v>
      </c>
      <c r="H572" s="24" t="s">
        <v>59</v>
      </c>
      <c r="I572" s="24" t="s">
        <v>124</v>
      </c>
      <c r="J572" s="24" t="s">
        <v>106</v>
      </c>
      <c r="K572" s="24" t="s">
        <v>125</v>
      </c>
      <c r="L572" s="26">
        <v>10</v>
      </c>
      <c r="M572" s="27">
        <v>2309</v>
      </c>
      <c r="N572" s="28" t="s">
        <v>1079</v>
      </c>
      <c r="O572" s="29" t="s">
        <v>1080</v>
      </c>
      <c r="P572" s="29" t="s">
        <v>128</v>
      </c>
      <c r="Q572" s="30">
        <v>1500</v>
      </c>
      <c r="R572" s="6" t="s">
        <v>41</v>
      </c>
      <c r="S572" s="8">
        <v>375</v>
      </c>
      <c r="T572" s="23">
        <v>0</v>
      </c>
      <c r="U572" s="23">
        <v>0</v>
      </c>
      <c r="V572" s="23">
        <v>0</v>
      </c>
      <c r="W572" s="5">
        <f t="shared" si="16"/>
        <v>375</v>
      </c>
      <c r="X572" s="5">
        <f t="shared" si="17"/>
        <v>1125</v>
      </c>
      <c r="Y572" s="13">
        <v>1594277000</v>
      </c>
      <c r="Z572" s="20">
        <v>1482.1973599999999</v>
      </c>
      <c r="AA572" s="20">
        <v>1525.3922</v>
      </c>
      <c r="AB572" s="20">
        <v>1569.8547000000001</v>
      </c>
      <c r="AC572" s="51"/>
    </row>
    <row r="573" spans="1:29" s="4" customFormat="1" ht="13.5" hidden="1" customHeight="1" x14ac:dyDescent="0.25">
      <c r="A573" s="25">
        <v>11</v>
      </c>
      <c r="B573" s="24" t="s">
        <v>1053</v>
      </c>
      <c r="C573" s="24" t="s">
        <v>120</v>
      </c>
      <c r="D573" s="25">
        <v>18</v>
      </c>
      <c r="E573" s="25" t="s">
        <v>129</v>
      </c>
      <c r="F573" s="24" t="s">
        <v>122</v>
      </c>
      <c r="G573" s="24" t="s">
        <v>130</v>
      </c>
      <c r="H573" s="24" t="s">
        <v>59</v>
      </c>
      <c r="I573" s="24" t="s">
        <v>124</v>
      </c>
      <c r="J573" s="24" t="s">
        <v>106</v>
      </c>
      <c r="K573" s="24" t="s">
        <v>125</v>
      </c>
      <c r="L573" s="26">
        <v>10</v>
      </c>
      <c r="M573" s="27">
        <v>2309</v>
      </c>
      <c r="N573" s="28" t="s">
        <v>1079</v>
      </c>
      <c r="O573" s="29" t="s">
        <v>1081</v>
      </c>
      <c r="P573" s="29" t="s">
        <v>132</v>
      </c>
      <c r="Q573" s="30">
        <v>700</v>
      </c>
      <c r="R573" s="6" t="s">
        <v>41</v>
      </c>
      <c r="S573" s="8">
        <v>175</v>
      </c>
      <c r="T573" s="23">
        <v>0</v>
      </c>
      <c r="U573" s="23">
        <v>0</v>
      </c>
      <c r="V573" s="23">
        <v>0</v>
      </c>
      <c r="W573" s="5">
        <f t="shared" si="16"/>
        <v>175</v>
      </c>
      <c r="X573" s="5">
        <f t="shared" si="17"/>
        <v>525</v>
      </c>
      <c r="Y573" s="13">
        <v>637715000</v>
      </c>
      <c r="Z573" s="20">
        <v>592.87894400000005</v>
      </c>
      <c r="AA573" s="20">
        <v>610.15688</v>
      </c>
      <c r="AB573" s="20">
        <v>627.94187999999997</v>
      </c>
      <c r="AC573" s="51"/>
    </row>
    <row r="574" spans="1:29" s="4" customFormat="1" ht="13.5" hidden="1" customHeight="1" x14ac:dyDescent="0.25">
      <c r="A574" s="25">
        <v>11</v>
      </c>
      <c r="B574" s="24" t="s">
        <v>1053</v>
      </c>
      <c r="C574" s="24" t="s">
        <v>120</v>
      </c>
      <c r="D574" s="25">
        <v>19</v>
      </c>
      <c r="E574" s="25" t="s">
        <v>133</v>
      </c>
      <c r="F574" s="24" t="s">
        <v>122</v>
      </c>
      <c r="G574" s="24" t="s">
        <v>134</v>
      </c>
      <c r="H574" s="24" t="s">
        <v>59</v>
      </c>
      <c r="I574" s="24" t="s">
        <v>124</v>
      </c>
      <c r="J574" s="24" t="s">
        <v>106</v>
      </c>
      <c r="K574" s="24" t="s">
        <v>125</v>
      </c>
      <c r="L574" s="26">
        <v>10</v>
      </c>
      <c r="M574" s="27">
        <v>2309</v>
      </c>
      <c r="N574" s="28" t="s">
        <v>1079</v>
      </c>
      <c r="O574" s="29" t="s">
        <v>1082</v>
      </c>
      <c r="P574" s="29" t="s">
        <v>136</v>
      </c>
      <c r="Q574" s="30">
        <v>2500</v>
      </c>
      <c r="R574" s="6" t="s">
        <v>41</v>
      </c>
      <c r="S574" s="8">
        <v>650</v>
      </c>
      <c r="T574" s="23">
        <v>0</v>
      </c>
      <c r="U574" s="23">
        <v>0</v>
      </c>
      <c r="V574" s="23">
        <v>0</v>
      </c>
      <c r="W574" s="5">
        <f t="shared" si="16"/>
        <v>650</v>
      </c>
      <c r="X574" s="5">
        <f t="shared" si="17"/>
        <v>1850</v>
      </c>
      <c r="Y574" s="13">
        <v>3985652000</v>
      </c>
      <c r="Z574" s="20">
        <v>4221.2008720000003</v>
      </c>
      <c r="AA574" s="20">
        <v>4240.8176530000001</v>
      </c>
      <c r="AB574" s="20">
        <v>5702.0146539999996</v>
      </c>
      <c r="AC574" s="51"/>
    </row>
    <row r="575" spans="1:29" s="4" customFormat="1" ht="13.5" hidden="1" customHeight="1" x14ac:dyDescent="0.25">
      <c r="A575" s="25">
        <v>11</v>
      </c>
      <c r="B575" s="24" t="s">
        <v>1053</v>
      </c>
      <c r="C575" s="24" t="s">
        <v>120</v>
      </c>
      <c r="D575" s="25">
        <v>20</v>
      </c>
      <c r="E575" s="25" t="s">
        <v>137</v>
      </c>
      <c r="F575" s="24" t="s">
        <v>122</v>
      </c>
      <c r="G575" s="24" t="s">
        <v>138</v>
      </c>
      <c r="H575" s="24" t="s">
        <v>59</v>
      </c>
      <c r="I575" s="24" t="s">
        <v>124</v>
      </c>
      <c r="J575" s="24" t="s">
        <v>106</v>
      </c>
      <c r="K575" s="24" t="s">
        <v>125</v>
      </c>
      <c r="L575" s="26">
        <v>10</v>
      </c>
      <c r="M575" s="27">
        <v>2309</v>
      </c>
      <c r="N575" s="28" t="s">
        <v>1079</v>
      </c>
      <c r="O575" s="29" t="s">
        <v>1083</v>
      </c>
      <c r="P575" s="29" t="s">
        <v>140</v>
      </c>
      <c r="Q575" s="30">
        <v>700</v>
      </c>
      <c r="R575" s="6" t="s">
        <v>41</v>
      </c>
      <c r="S575" s="8">
        <v>175</v>
      </c>
      <c r="T575" s="23">
        <v>0</v>
      </c>
      <c r="U575" s="23">
        <v>0</v>
      </c>
      <c r="V575" s="23">
        <v>0</v>
      </c>
      <c r="W575" s="5">
        <f t="shared" si="16"/>
        <v>175</v>
      </c>
      <c r="X575" s="5">
        <f t="shared" si="17"/>
        <v>525</v>
      </c>
      <c r="Y575" s="13">
        <v>637715000</v>
      </c>
      <c r="Z575" s="20">
        <v>592.87894400000005</v>
      </c>
      <c r="AA575" s="20">
        <v>610.15688</v>
      </c>
      <c r="AB575" s="20">
        <v>627.94187999999997</v>
      </c>
      <c r="AC575" s="51"/>
    </row>
    <row r="576" spans="1:29" s="4" customFormat="1" ht="13.5" hidden="1" customHeight="1" x14ac:dyDescent="0.25">
      <c r="A576" s="25">
        <v>11</v>
      </c>
      <c r="B576" s="24" t="s">
        <v>1053</v>
      </c>
      <c r="C576" s="24" t="s">
        <v>120</v>
      </c>
      <c r="D576" s="25">
        <v>22</v>
      </c>
      <c r="E576" s="25" t="s">
        <v>903</v>
      </c>
      <c r="F576" s="24" t="s">
        <v>122</v>
      </c>
      <c r="G576" s="24" t="s">
        <v>904</v>
      </c>
      <c r="H576" s="24" t="s">
        <v>59</v>
      </c>
      <c r="I576" s="24"/>
      <c r="J576" s="24" t="s">
        <v>106</v>
      </c>
      <c r="K576" s="24" t="s">
        <v>125</v>
      </c>
      <c r="L576" s="26">
        <v>10</v>
      </c>
      <c r="M576" s="27">
        <v>2309</v>
      </c>
      <c r="N576" s="28" t="s">
        <v>1079</v>
      </c>
      <c r="O576" s="29" t="s">
        <v>1084</v>
      </c>
      <c r="P576" s="29" t="s">
        <v>906</v>
      </c>
      <c r="Q576" s="30">
        <v>600</v>
      </c>
      <c r="R576" s="6" t="s">
        <v>41</v>
      </c>
      <c r="S576" s="8">
        <v>150</v>
      </c>
      <c r="T576" s="23">
        <v>0</v>
      </c>
      <c r="U576" s="23">
        <v>0</v>
      </c>
      <c r="V576" s="23">
        <v>0</v>
      </c>
      <c r="W576" s="5">
        <f t="shared" si="16"/>
        <v>150</v>
      </c>
      <c r="X576" s="5">
        <f t="shared" si="17"/>
        <v>450</v>
      </c>
      <c r="Y576" s="13">
        <v>787715000</v>
      </c>
      <c r="Z576" s="20">
        <v>592.87894400000005</v>
      </c>
      <c r="AA576" s="20">
        <v>610.15688</v>
      </c>
      <c r="AB576" s="20">
        <v>627.94187999999997</v>
      </c>
      <c r="AC576" s="51"/>
    </row>
    <row r="577" spans="1:29" s="4" customFormat="1" ht="13.5" hidden="1" customHeight="1" x14ac:dyDescent="0.25">
      <c r="A577" s="25">
        <v>11</v>
      </c>
      <c r="B577" s="24" t="s">
        <v>1053</v>
      </c>
      <c r="C577" s="24" t="s">
        <v>120</v>
      </c>
      <c r="D577" s="25">
        <v>23</v>
      </c>
      <c r="E577" s="25" t="s">
        <v>145</v>
      </c>
      <c r="F577" s="24" t="s">
        <v>122</v>
      </c>
      <c r="G577" s="24" t="s">
        <v>146</v>
      </c>
      <c r="H577" s="24" t="s">
        <v>35</v>
      </c>
      <c r="I577" s="24"/>
      <c r="J577" s="24" t="s">
        <v>106</v>
      </c>
      <c r="K577" s="24" t="s">
        <v>125</v>
      </c>
      <c r="L577" s="26">
        <v>10</v>
      </c>
      <c r="M577" s="27">
        <v>2309</v>
      </c>
      <c r="N577" s="28" t="s">
        <v>1079</v>
      </c>
      <c r="O577" s="29" t="s">
        <v>1085</v>
      </c>
      <c r="P577" s="29" t="s">
        <v>148</v>
      </c>
      <c r="Q577" s="30">
        <v>1500</v>
      </c>
      <c r="R577" s="6" t="s">
        <v>41</v>
      </c>
      <c r="S577" s="8">
        <v>375</v>
      </c>
      <c r="T577" s="23">
        <v>0</v>
      </c>
      <c r="U577" s="23">
        <v>0</v>
      </c>
      <c r="V577" s="23">
        <v>0</v>
      </c>
      <c r="W577" s="5">
        <f t="shared" si="16"/>
        <v>375</v>
      </c>
      <c r="X577" s="5">
        <f t="shared" si="17"/>
        <v>1125</v>
      </c>
      <c r="Y577" s="13">
        <v>2239960000</v>
      </c>
      <c r="Z577" s="20">
        <v>2082.4872909999999</v>
      </c>
      <c r="AA577" s="20">
        <v>2143.1760410000002</v>
      </c>
      <c r="AB577" s="20">
        <v>2205.6458539999999</v>
      </c>
      <c r="AC577" s="51"/>
    </row>
    <row r="578" spans="1:29" s="4" customFormat="1" ht="13.5" hidden="1" customHeight="1" x14ac:dyDescent="0.25">
      <c r="A578" s="25">
        <v>11</v>
      </c>
      <c r="B578" s="24" t="s">
        <v>1053</v>
      </c>
      <c r="C578" s="24" t="s">
        <v>149</v>
      </c>
      <c r="D578" s="25">
        <v>100</v>
      </c>
      <c r="E578" s="25" t="s">
        <v>150</v>
      </c>
      <c r="F578" s="24" t="s">
        <v>151</v>
      </c>
      <c r="G578" s="24" t="s">
        <v>152</v>
      </c>
      <c r="H578" s="24" t="s">
        <v>59</v>
      </c>
      <c r="I578" s="24"/>
      <c r="J578" s="24" t="s">
        <v>153</v>
      </c>
      <c r="K578" s="24" t="s">
        <v>154</v>
      </c>
      <c r="L578" s="26">
        <v>11</v>
      </c>
      <c r="M578" s="27">
        <v>2523</v>
      </c>
      <c r="N578" s="28" t="s">
        <v>1086</v>
      </c>
      <c r="O578" s="29" t="s">
        <v>156</v>
      </c>
      <c r="P578" s="29" t="s">
        <v>157</v>
      </c>
      <c r="Q578" s="30">
        <v>4</v>
      </c>
      <c r="R578" s="6" t="s">
        <v>41</v>
      </c>
      <c r="S578" s="8">
        <v>1</v>
      </c>
      <c r="T578" s="23">
        <v>0</v>
      </c>
      <c r="U578" s="23">
        <v>0</v>
      </c>
      <c r="V578" s="23">
        <v>0</v>
      </c>
      <c r="W578" s="5">
        <f t="shared" si="16"/>
        <v>1</v>
      </c>
      <c r="X578" s="5">
        <f t="shared" si="17"/>
        <v>3</v>
      </c>
      <c r="Y578" s="13">
        <v>478286000</v>
      </c>
      <c r="Z578" s="20">
        <v>444.65920799999998</v>
      </c>
      <c r="AA578" s="20">
        <v>457.61766</v>
      </c>
      <c r="AB578" s="20">
        <v>470.95641000000001</v>
      </c>
      <c r="AC578" s="51"/>
    </row>
    <row r="579" spans="1:29" s="4" customFormat="1" ht="13.5" hidden="1" customHeight="1" x14ac:dyDescent="0.25">
      <c r="A579" s="25">
        <v>11</v>
      </c>
      <c r="B579" s="24" t="s">
        <v>1053</v>
      </c>
      <c r="C579" s="24" t="s">
        <v>149</v>
      </c>
      <c r="D579" s="25">
        <v>101</v>
      </c>
      <c r="E579" s="25" t="s">
        <v>158</v>
      </c>
      <c r="F579" s="24" t="s">
        <v>151</v>
      </c>
      <c r="G579" s="24" t="s">
        <v>152</v>
      </c>
      <c r="H579" s="24" t="s">
        <v>59</v>
      </c>
      <c r="I579" s="24"/>
      <c r="J579" s="24" t="s">
        <v>153</v>
      </c>
      <c r="K579" s="24" t="s">
        <v>154</v>
      </c>
      <c r="L579" s="26">
        <v>11</v>
      </c>
      <c r="M579" s="27">
        <v>2523</v>
      </c>
      <c r="N579" s="28" t="s">
        <v>1086</v>
      </c>
      <c r="O579" s="29" t="s">
        <v>1087</v>
      </c>
      <c r="P579" s="29" t="s">
        <v>160</v>
      </c>
      <c r="Q579" s="30">
        <v>1</v>
      </c>
      <c r="R579" s="6" t="s">
        <v>41</v>
      </c>
      <c r="S579" s="8">
        <v>0.25</v>
      </c>
      <c r="T579" s="23">
        <v>0</v>
      </c>
      <c r="U579" s="23">
        <v>0</v>
      </c>
      <c r="V579" s="23">
        <v>0</v>
      </c>
      <c r="W579" s="5">
        <f t="shared" si="16"/>
        <v>0.25</v>
      </c>
      <c r="X579" s="5">
        <f t="shared" si="17"/>
        <v>0.75</v>
      </c>
      <c r="Y579" s="13">
        <v>318857000</v>
      </c>
      <c r="Z579" s="20">
        <v>296.43947200000002</v>
      </c>
      <c r="AA579" s="20">
        <v>305.07844</v>
      </c>
      <c r="AB579" s="20">
        <v>313.97093999999998</v>
      </c>
      <c r="AC579" s="51"/>
    </row>
    <row r="580" spans="1:29" s="4" customFormat="1" ht="13.5" hidden="1" customHeight="1" x14ac:dyDescent="0.25">
      <c r="A580" s="25">
        <v>11</v>
      </c>
      <c r="B580" s="24" t="s">
        <v>1053</v>
      </c>
      <c r="C580" s="24" t="s">
        <v>161</v>
      </c>
      <c r="D580" s="25">
        <v>25</v>
      </c>
      <c r="E580" s="25" t="s">
        <v>162</v>
      </c>
      <c r="F580" s="24" t="s">
        <v>163</v>
      </c>
      <c r="G580" s="24" t="s">
        <v>164</v>
      </c>
      <c r="H580" s="24" t="s">
        <v>35</v>
      </c>
      <c r="I580" s="24"/>
      <c r="J580" s="24" t="s">
        <v>106</v>
      </c>
      <c r="K580" s="24" t="s">
        <v>165</v>
      </c>
      <c r="L580" s="26">
        <v>12</v>
      </c>
      <c r="M580" s="27">
        <v>2439</v>
      </c>
      <c r="N580" s="28" t="s">
        <v>1088</v>
      </c>
      <c r="O580" s="29" t="s">
        <v>1089</v>
      </c>
      <c r="P580" s="29" t="s">
        <v>55</v>
      </c>
      <c r="Q580" s="30">
        <v>8000</v>
      </c>
      <c r="R580" s="6" t="s">
        <v>41</v>
      </c>
      <c r="S580" s="8">
        <v>2000</v>
      </c>
      <c r="T580" s="23">
        <v>0</v>
      </c>
      <c r="U580" s="23">
        <v>0</v>
      </c>
      <c r="V580" s="23">
        <v>0</v>
      </c>
      <c r="W580" s="5">
        <f t="shared" si="16"/>
        <v>2000</v>
      </c>
      <c r="X580" s="5">
        <f t="shared" si="17"/>
        <v>6000</v>
      </c>
      <c r="Y580" s="13">
        <v>1508180000</v>
      </c>
      <c r="Z580" s="20">
        <v>1402.1572200000001</v>
      </c>
      <c r="AA580" s="20">
        <v>1443.0194959999999</v>
      </c>
      <c r="AB580" s="20">
        <v>1485.080976</v>
      </c>
      <c r="AC580" s="51"/>
    </row>
    <row r="581" spans="1:29" s="4" customFormat="1" ht="13.5" hidden="1" customHeight="1" x14ac:dyDescent="0.25">
      <c r="A581" s="25">
        <v>11</v>
      </c>
      <c r="B581" s="24" t="s">
        <v>1053</v>
      </c>
      <c r="C581" s="24" t="s">
        <v>161</v>
      </c>
      <c r="D581" s="25">
        <v>26</v>
      </c>
      <c r="E581" s="25" t="s">
        <v>168</v>
      </c>
      <c r="F581" s="24" t="s">
        <v>163</v>
      </c>
      <c r="G581" s="24" t="s">
        <v>169</v>
      </c>
      <c r="H581" s="24" t="s">
        <v>35</v>
      </c>
      <c r="I581" s="24"/>
      <c r="J581" s="24" t="s">
        <v>106</v>
      </c>
      <c r="K581" s="24" t="s">
        <v>165</v>
      </c>
      <c r="L581" s="26">
        <v>12</v>
      </c>
      <c r="M581" s="27">
        <v>2439</v>
      </c>
      <c r="N581" s="28" t="s">
        <v>1088</v>
      </c>
      <c r="O581" s="29" t="s">
        <v>1090</v>
      </c>
      <c r="P581" s="29" t="s">
        <v>171</v>
      </c>
      <c r="Q581" s="30">
        <v>4000</v>
      </c>
      <c r="R581" s="6" t="s">
        <v>41</v>
      </c>
      <c r="S581" s="8">
        <v>1000</v>
      </c>
      <c r="T581" s="23">
        <v>0</v>
      </c>
      <c r="U581" s="23">
        <v>0</v>
      </c>
      <c r="V581" s="23">
        <v>0</v>
      </c>
      <c r="W581" s="5">
        <f t="shared" si="16"/>
        <v>1000</v>
      </c>
      <c r="X581" s="5">
        <f t="shared" si="17"/>
        <v>3000</v>
      </c>
      <c r="Y581" s="13">
        <v>1380642000</v>
      </c>
      <c r="Z581" s="20">
        <v>1283.5814319999999</v>
      </c>
      <c r="AA581" s="20">
        <v>1320.98812</v>
      </c>
      <c r="AB581" s="20">
        <v>1359.4926</v>
      </c>
      <c r="AC581" s="51"/>
    </row>
    <row r="582" spans="1:29" s="4" customFormat="1" ht="13.5" hidden="1" customHeight="1" x14ac:dyDescent="0.25">
      <c r="A582" s="25">
        <v>11</v>
      </c>
      <c r="B582" s="24" t="s">
        <v>1053</v>
      </c>
      <c r="C582" s="24" t="s">
        <v>161</v>
      </c>
      <c r="D582" s="25">
        <v>27</v>
      </c>
      <c r="E582" s="25" t="s">
        <v>172</v>
      </c>
      <c r="F582" s="24" t="s">
        <v>163</v>
      </c>
      <c r="G582" s="24" t="s">
        <v>173</v>
      </c>
      <c r="H582" s="24" t="s">
        <v>35</v>
      </c>
      <c r="I582" s="24"/>
      <c r="J582" s="24" t="s">
        <v>106</v>
      </c>
      <c r="K582" s="24" t="s">
        <v>165</v>
      </c>
      <c r="L582" s="26">
        <v>12</v>
      </c>
      <c r="M582" s="27">
        <v>2439</v>
      </c>
      <c r="N582" s="28" t="s">
        <v>1088</v>
      </c>
      <c r="O582" s="29" t="s">
        <v>1091</v>
      </c>
      <c r="P582" s="29" t="s">
        <v>40</v>
      </c>
      <c r="Q582" s="30">
        <v>1000</v>
      </c>
      <c r="R582" s="6" t="s">
        <v>41</v>
      </c>
      <c r="S582" s="8">
        <v>250</v>
      </c>
      <c r="T582" s="23">
        <v>0</v>
      </c>
      <c r="U582" s="23">
        <v>0</v>
      </c>
      <c r="V582" s="23">
        <v>0</v>
      </c>
      <c r="W582" s="5">
        <f t="shared" si="16"/>
        <v>250</v>
      </c>
      <c r="X582" s="5">
        <f t="shared" si="17"/>
        <v>750</v>
      </c>
      <c r="Y582" s="13">
        <v>1731378000</v>
      </c>
      <c r="Z582" s="20">
        <v>1609.664851</v>
      </c>
      <c r="AA582" s="20">
        <v>1656.574404</v>
      </c>
      <c r="AB582" s="20">
        <v>1704.8606339999999</v>
      </c>
      <c r="AC582" s="51"/>
    </row>
    <row r="583" spans="1:29" s="4" customFormat="1" ht="13.5" hidden="1" customHeight="1" x14ac:dyDescent="0.25">
      <c r="A583" s="25">
        <v>11</v>
      </c>
      <c r="B583" s="24" t="s">
        <v>1053</v>
      </c>
      <c r="C583" s="24" t="s">
        <v>161</v>
      </c>
      <c r="D583" s="25">
        <v>28</v>
      </c>
      <c r="E583" s="25" t="s">
        <v>1092</v>
      </c>
      <c r="F583" s="24" t="s">
        <v>163</v>
      </c>
      <c r="G583" s="24" t="s">
        <v>1093</v>
      </c>
      <c r="H583" s="24" t="s">
        <v>59</v>
      </c>
      <c r="I583" s="24"/>
      <c r="J583" s="24" t="s">
        <v>106</v>
      </c>
      <c r="K583" s="24" t="s">
        <v>165</v>
      </c>
      <c r="L583" s="26">
        <v>12</v>
      </c>
      <c r="M583" s="27">
        <v>2439</v>
      </c>
      <c r="N583" s="28" t="s">
        <v>1088</v>
      </c>
      <c r="O583" s="29" t="s">
        <v>1094</v>
      </c>
      <c r="P583" s="29" t="s">
        <v>64</v>
      </c>
      <c r="Q583" s="30">
        <v>2</v>
      </c>
      <c r="R583" s="6" t="s">
        <v>41</v>
      </c>
      <c r="S583" s="8">
        <v>0.5</v>
      </c>
      <c r="T583" s="23">
        <v>0</v>
      </c>
      <c r="U583" s="23">
        <v>0</v>
      </c>
      <c r="V583" s="23">
        <v>0</v>
      </c>
      <c r="W583" s="5">
        <f t="shared" si="16"/>
        <v>0.5</v>
      </c>
      <c r="X583" s="5">
        <f t="shared" si="17"/>
        <v>1.5</v>
      </c>
      <c r="Y583" s="13">
        <v>318857000</v>
      </c>
      <c r="Z583" s="20">
        <v>296.43947200000002</v>
      </c>
      <c r="AA583" s="20">
        <v>305.07844</v>
      </c>
      <c r="AB583" s="20">
        <v>313.97093999999998</v>
      </c>
      <c r="AC583" s="51"/>
    </row>
    <row r="584" spans="1:29" s="4" customFormat="1" ht="13.5" hidden="1" customHeight="1" x14ac:dyDescent="0.25">
      <c r="A584" s="25">
        <v>11</v>
      </c>
      <c r="B584" s="24" t="s">
        <v>1053</v>
      </c>
      <c r="C584" s="24" t="s">
        <v>175</v>
      </c>
      <c r="D584" s="25">
        <v>30</v>
      </c>
      <c r="E584" s="25" t="s">
        <v>176</v>
      </c>
      <c r="F584" s="24" t="s">
        <v>163</v>
      </c>
      <c r="G584" s="24" t="s">
        <v>177</v>
      </c>
      <c r="H584" s="24" t="s">
        <v>35</v>
      </c>
      <c r="I584" s="24"/>
      <c r="J584" s="24" t="s">
        <v>106</v>
      </c>
      <c r="K584" s="24" t="s">
        <v>178</v>
      </c>
      <c r="L584" s="26">
        <v>13</v>
      </c>
      <c r="M584" s="27">
        <v>2467</v>
      </c>
      <c r="N584" s="28" t="s">
        <v>1095</v>
      </c>
      <c r="O584" s="29" t="s">
        <v>180</v>
      </c>
      <c r="P584" s="29" t="s">
        <v>47</v>
      </c>
      <c r="Q584" s="30">
        <v>4</v>
      </c>
      <c r="R584" s="6" t="s">
        <v>41</v>
      </c>
      <c r="S584" s="8">
        <v>1</v>
      </c>
      <c r="T584" s="23">
        <v>0</v>
      </c>
      <c r="U584" s="23">
        <v>0</v>
      </c>
      <c r="V584" s="23">
        <v>0</v>
      </c>
      <c r="W584" s="5">
        <f t="shared" si="16"/>
        <v>1</v>
      </c>
      <c r="X584" s="5">
        <f t="shared" si="17"/>
        <v>3</v>
      </c>
      <c r="Y584" s="13">
        <v>414517000</v>
      </c>
      <c r="Z584" s="20">
        <v>385.37131399999998</v>
      </c>
      <c r="AA584" s="20">
        <v>396.60197199999999</v>
      </c>
      <c r="AB584" s="20">
        <v>408.16222199999999</v>
      </c>
      <c r="AC584" s="51"/>
    </row>
    <row r="585" spans="1:29" s="4" customFormat="1" ht="13.5" hidden="1" customHeight="1" x14ac:dyDescent="0.25">
      <c r="A585" s="25">
        <v>11</v>
      </c>
      <c r="B585" s="24" t="s">
        <v>1053</v>
      </c>
      <c r="C585" s="24" t="s">
        <v>175</v>
      </c>
      <c r="D585" s="25">
        <v>31</v>
      </c>
      <c r="E585" s="25" t="s">
        <v>181</v>
      </c>
      <c r="F585" s="24" t="s">
        <v>163</v>
      </c>
      <c r="G585" s="24" t="s">
        <v>177</v>
      </c>
      <c r="H585" s="24" t="s">
        <v>35</v>
      </c>
      <c r="I585" s="24"/>
      <c r="J585" s="24" t="s">
        <v>106</v>
      </c>
      <c r="K585" s="24" t="s">
        <v>178</v>
      </c>
      <c r="L585" s="26">
        <v>13</v>
      </c>
      <c r="M585" s="27">
        <v>2467</v>
      </c>
      <c r="N585" s="28" t="s">
        <v>1095</v>
      </c>
      <c r="O585" s="29" t="s">
        <v>182</v>
      </c>
      <c r="P585" s="29" t="s">
        <v>183</v>
      </c>
      <c r="Q585" s="30">
        <v>4</v>
      </c>
      <c r="R585" s="6" t="s">
        <v>41</v>
      </c>
      <c r="S585" s="8">
        <v>1</v>
      </c>
      <c r="T585" s="23">
        <v>0</v>
      </c>
      <c r="U585" s="23">
        <v>0</v>
      </c>
      <c r="V585" s="23">
        <v>0</v>
      </c>
      <c r="W585" s="5">
        <f t="shared" ref="W585:W648" si="18">IF(R585="Constante",SUM(S585:V585)/4,IF(R585="Suma",SUM(S585:V585),0))</f>
        <v>1</v>
      </c>
      <c r="X585" s="5">
        <f t="shared" ref="X585:X648" si="19">Q585-W585</f>
        <v>3</v>
      </c>
      <c r="Y585" s="13">
        <v>473178000</v>
      </c>
      <c r="Z585" s="20">
        <v>439.914694</v>
      </c>
      <c r="AA585" s="20">
        <v>452.73487999999998</v>
      </c>
      <c r="AB585" s="20">
        <v>465.93130500000001</v>
      </c>
      <c r="AC585" s="51"/>
    </row>
    <row r="586" spans="1:29" s="4" customFormat="1" ht="13.5" hidden="1" customHeight="1" x14ac:dyDescent="0.25">
      <c r="A586" s="32">
        <v>11</v>
      </c>
      <c r="B586" s="31" t="s">
        <v>1053</v>
      </c>
      <c r="C586" s="31" t="s">
        <v>186</v>
      </c>
      <c r="D586" s="32">
        <v>33</v>
      </c>
      <c r="E586" s="32" t="s">
        <v>187</v>
      </c>
      <c r="F586" s="31" t="s">
        <v>188</v>
      </c>
      <c r="G586" s="31" t="s">
        <v>189</v>
      </c>
      <c r="H586" s="31" t="s">
        <v>59</v>
      </c>
      <c r="I586" s="31"/>
      <c r="J586" s="31" t="s">
        <v>106</v>
      </c>
      <c r="K586" s="31" t="s">
        <v>190</v>
      </c>
      <c r="L586" s="33">
        <v>14</v>
      </c>
      <c r="M586" s="34">
        <v>2743</v>
      </c>
      <c r="N586" s="35" t="s">
        <v>1096</v>
      </c>
      <c r="O586" s="36" t="s">
        <v>1097</v>
      </c>
      <c r="P586" s="36" t="s">
        <v>193</v>
      </c>
      <c r="Q586" s="37">
        <v>150</v>
      </c>
      <c r="R586" s="7" t="s">
        <v>41</v>
      </c>
      <c r="S586" s="9">
        <v>35</v>
      </c>
      <c r="T586" s="23">
        <v>0</v>
      </c>
      <c r="U586" s="23">
        <v>0</v>
      </c>
      <c r="V586" s="23">
        <v>0</v>
      </c>
      <c r="W586" s="5">
        <f t="shared" si="18"/>
        <v>35</v>
      </c>
      <c r="X586" s="5">
        <f t="shared" si="19"/>
        <v>115</v>
      </c>
      <c r="Y586" s="14">
        <v>1594277000</v>
      </c>
      <c r="Z586" s="20">
        <v>1482.1973599999999</v>
      </c>
      <c r="AA586" s="20">
        <v>1525.3922</v>
      </c>
      <c r="AB586" s="21">
        <v>1569.8547000000001</v>
      </c>
      <c r="AC586" s="52"/>
    </row>
    <row r="587" spans="1:29" s="4" customFormat="1" ht="13.5" hidden="1" customHeight="1" x14ac:dyDescent="0.25">
      <c r="A587" s="25">
        <v>11</v>
      </c>
      <c r="B587" s="24" t="s">
        <v>1053</v>
      </c>
      <c r="C587" s="24" t="s">
        <v>186</v>
      </c>
      <c r="D587" s="25">
        <v>38</v>
      </c>
      <c r="E587" s="25" t="s">
        <v>194</v>
      </c>
      <c r="F587" s="24" t="s">
        <v>188</v>
      </c>
      <c r="G587" s="24" t="s">
        <v>195</v>
      </c>
      <c r="H587" s="24" t="s">
        <v>35</v>
      </c>
      <c r="I587" s="24"/>
      <c r="J587" s="24" t="s">
        <v>106</v>
      </c>
      <c r="K587" s="24" t="s">
        <v>190</v>
      </c>
      <c r="L587" s="26">
        <v>14</v>
      </c>
      <c r="M587" s="27">
        <v>2743</v>
      </c>
      <c r="N587" s="28" t="s">
        <v>1096</v>
      </c>
      <c r="O587" s="29" t="s">
        <v>1098</v>
      </c>
      <c r="P587" s="29" t="s">
        <v>197</v>
      </c>
      <c r="Q587" s="30">
        <v>50</v>
      </c>
      <c r="R587" s="6" t="s">
        <v>41</v>
      </c>
      <c r="S587" s="8">
        <v>13</v>
      </c>
      <c r="T587" s="23">
        <v>0</v>
      </c>
      <c r="U587" s="23">
        <v>0</v>
      </c>
      <c r="V587" s="23">
        <v>0</v>
      </c>
      <c r="W587" s="5">
        <f t="shared" si="18"/>
        <v>13</v>
      </c>
      <c r="X587" s="5">
        <f t="shared" si="19"/>
        <v>37</v>
      </c>
      <c r="Y587" s="13">
        <v>1115990000</v>
      </c>
      <c r="Z587" s="20">
        <v>1037.5381520000001</v>
      </c>
      <c r="AA587" s="20">
        <v>1067.7745399999999</v>
      </c>
      <c r="AB587" s="20">
        <v>1098.8982900000001</v>
      </c>
      <c r="AC587" s="51"/>
    </row>
    <row r="588" spans="1:29" s="4" customFormat="1" ht="13.5" hidden="1" customHeight="1" x14ac:dyDescent="0.25">
      <c r="A588" s="25">
        <v>11</v>
      </c>
      <c r="B588" s="24" t="s">
        <v>1053</v>
      </c>
      <c r="C588" s="24" t="s">
        <v>186</v>
      </c>
      <c r="D588" s="25">
        <v>39</v>
      </c>
      <c r="E588" s="25" t="s">
        <v>198</v>
      </c>
      <c r="F588" s="24" t="s">
        <v>188</v>
      </c>
      <c r="G588" s="24" t="s">
        <v>195</v>
      </c>
      <c r="H588" s="24" t="s">
        <v>35</v>
      </c>
      <c r="I588" s="24"/>
      <c r="J588" s="24" t="s">
        <v>106</v>
      </c>
      <c r="K588" s="24" t="s">
        <v>190</v>
      </c>
      <c r="L588" s="26">
        <v>14</v>
      </c>
      <c r="M588" s="27">
        <v>2743</v>
      </c>
      <c r="N588" s="28" t="s">
        <v>1096</v>
      </c>
      <c r="O588" s="29" t="s">
        <v>1099</v>
      </c>
      <c r="P588" s="29" t="s">
        <v>200</v>
      </c>
      <c r="Q588" s="30">
        <v>5100</v>
      </c>
      <c r="R588" s="6" t="s">
        <v>41</v>
      </c>
      <c r="S588" s="8">
        <v>1500</v>
      </c>
      <c r="T588" s="23">
        <v>0</v>
      </c>
      <c r="U588" s="23">
        <v>0</v>
      </c>
      <c r="V588" s="23">
        <v>0</v>
      </c>
      <c r="W588" s="5">
        <f t="shared" si="18"/>
        <v>1500</v>
      </c>
      <c r="X588" s="5">
        <f t="shared" si="19"/>
        <v>3600</v>
      </c>
      <c r="Y588" s="13">
        <v>2518960000</v>
      </c>
      <c r="Z588" s="20">
        <v>2341.870347</v>
      </c>
      <c r="AA588" s="20">
        <v>2410.1181510000001</v>
      </c>
      <c r="AB588" s="20">
        <v>2480.3688560000001</v>
      </c>
      <c r="AC588" s="51"/>
    </row>
    <row r="589" spans="1:29" s="4" customFormat="1" ht="13.5" hidden="1" customHeight="1" x14ac:dyDescent="0.25">
      <c r="A589" s="25">
        <v>11</v>
      </c>
      <c r="B589" s="24" t="s">
        <v>1053</v>
      </c>
      <c r="C589" s="24" t="s">
        <v>186</v>
      </c>
      <c r="D589" s="25">
        <v>40</v>
      </c>
      <c r="E589" s="25" t="s">
        <v>201</v>
      </c>
      <c r="F589" s="24" t="s">
        <v>188</v>
      </c>
      <c r="G589" s="24" t="s">
        <v>195</v>
      </c>
      <c r="H589" s="24" t="s">
        <v>35</v>
      </c>
      <c r="I589" s="24"/>
      <c r="J589" s="24" t="s">
        <v>106</v>
      </c>
      <c r="K589" s="24" t="s">
        <v>190</v>
      </c>
      <c r="L589" s="26">
        <v>14</v>
      </c>
      <c r="M589" s="27">
        <v>2743</v>
      </c>
      <c r="N589" s="28" t="s">
        <v>1096</v>
      </c>
      <c r="O589" s="29" t="s">
        <v>202</v>
      </c>
      <c r="P589" s="29" t="s">
        <v>203</v>
      </c>
      <c r="Q589" s="30">
        <v>50</v>
      </c>
      <c r="R589" s="6" t="s">
        <v>41</v>
      </c>
      <c r="S589" s="8">
        <v>12</v>
      </c>
      <c r="T589" s="23">
        <v>0</v>
      </c>
      <c r="U589" s="23">
        <v>0</v>
      </c>
      <c r="V589" s="23">
        <v>0</v>
      </c>
      <c r="W589" s="5">
        <f t="shared" si="18"/>
        <v>12</v>
      </c>
      <c r="X589" s="5">
        <f t="shared" si="19"/>
        <v>38</v>
      </c>
      <c r="Y589" s="13">
        <v>318857000</v>
      </c>
      <c r="Z589" s="20">
        <v>296.43947200000002</v>
      </c>
      <c r="AA589" s="20">
        <v>305.07844</v>
      </c>
      <c r="AB589" s="20">
        <v>313.97093999999998</v>
      </c>
      <c r="AC589" s="51"/>
    </row>
    <row r="590" spans="1:29" s="4" customFormat="1" ht="13.5" hidden="1" customHeight="1" x14ac:dyDescent="0.25">
      <c r="A590" s="25">
        <v>11</v>
      </c>
      <c r="B590" s="24" t="s">
        <v>1053</v>
      </c>
      <c r="C590" s="24" t="s">
        <v>186</v>
      </c>
      <c r="D590" s="25">
        <v>34</v>
      </c>
      <c r="E590" s="25" t="s">
        <v>204</v>
      </c>
      <c r="F590" s="24" t="s">
        <v>188</v>
      </c>
      <c r="G590" s="24" t="s">
        <v>205</v>
      </c>
      <c r="H590" s="24" t="s">
        <v>35</v>
      </c>
      <c r="I590" s="24"/>
      <c r="J590" s="24" t="s">
        <v>106</v>
      </c>
      <c r="K590" s="24" t="s">
        <v>190</v>
      </c>
      <c r="L590" s="26">
        <v>15</v>
      </c>
      <c r="M590" s="27">
        <v>2498</v>
      </c>
      <c r="N590" s="28" t="s">
        <v>1100</v>
      </c>
      <c r="O590" s="29" t="s">
        <v>1101</v>
      </c>
      <c r="P590" s="29" t="s">
        <v>208</v>
      </c>
      <c r="Q590" s="30">
        <v>290</v>
      </c>
      <c r="R590" s="6" t="s">
        <v>41</v>
      </c>
      <c r="S590" s="8">
        <v>75</v>
      </c>
      <c r="T590" s="23">
        <v>0</v>
      </c>
      <c r="U590" s="23">
        <v>0</v>
      </c>
      <c r="V590" s="23">
        <v>0</v>
      </c>
      <c r="W590" s="5">
        <f t="shared" si="18"/>
        <v>75</v>
      </c>
      <c r="X590" s="5">
        <f t="shared" si="19"/>
        <v>215</v>
      </c>
      <c r="Y590" s="13">
        <v>1594277000</v>
      </c>
      <c r="Z590" s="20">
        <v>1482.1973599999999</v>
      </c>
      <c r="AA590" s="20">
        <v>1525.3922</v>
      </c>
      <c r="AB590" s="20">
        <v>1569.8547000000001</v>
      </c>
      <c r="AC590" s="51"/>
    </row>
    <row r="591" spans="1:29" s="4" customFormat="1" ht="13.5" hidden="1" customHeight="1" x14ac:dyDescent="0.25">
      <c r="A591" s="25">
        <v>11</v>
      </c>
      <c r="B591" s="24" t="s">
        <v>1053</v>
      </c>
      <c r="C591" s="24" t="s">
        <v>186</v>
      </c>
      <c r="D591" s="25">
        <v>35</v>
      </c>
      <c r="E591" s="25" t="s">
        <v>209</v>
      </c>
      <c r="F591" s="24" t="s">
        <v>188</v>
      </c>
      <c r="G591" s="24" t="s">
        <v>205</v>
      </c>
      <c r="H591" s="24" t="s">
        <v>35</v>
      </c>
      <c r="I591" s="24"/>
      <c r="J591" s="24" t="s">
        <v>106</v>
      </c>
      <c r="K591" s="24" t="s">
        <v>190</v>
      </c>
      <c r="L591" s="26">
        <v>15</v>
      </c>
      <c r="M591" s="27">
        <v>2498</v>
      </c>
      <c r="N591" s="28" t="s">
        <v>1100</v>
      </c>
      <c r="O591" s="29" t="s">
        <v>1102</v>
      </c>
      <c r="P591" s="29" t="s">
        <v>211</v>
      </c>
      <c r="Q591" s="30">
        <v>30000</v>
      </c>
      <c r="R591" s="6" t="s">
        <v>41</v>
      </c>
      <c r="S591" s="8">
        <v>7500</v>
      </c>
      <c r="T591" s="23">
        <v>0</v>
      </c>
      <c r="U591" s="23">
        <v>0</v>
      </c>
      <c r="V591" s="23">
        <v>0</v>
      </c>
      <c r="W591" s="5">
        <f t="shared" si="18"/>
        <v>7500</v>
      </c>
      <c r="X591" s="5">
        <f t="shared" si="19"/>
        <v>22500</v>
      </c>
      <c r="Y591" s="13">
        <v>2869697000</v>
      </c>
      <c r="Z591" s="20">
        <v>2667.9552480000002</v>
      </c>
      <c r="AA591" s="20">
        <v>2745.7059599999998</v>
      </c>
      <c r="AB591" s="20">
        <v>2825.73846</v>
      </c>
      <c r="AC591" s="51"/>
    </row>
    <row r="592" spans="1:29" s="4" customFormat="1" ht="13.5" hidden="1" customHeight="1" x14ac:dyDescent="0.25">
      <c r="A592" s="25">
        <v>11</v>
      </c>
      <c r="B592" s="24" t="s">
        <v>1053</v>
      </c>
      <c r="C592" s="24" t="s">
        <v>186</v>
      </c>
      <c r="D592" s="25">
        <v>36</v>
      </c>
      <c r="E592" s="25" t="s">
        <v>212</v>
      </c>
      <c r="F592" s="24" t="s">
        <v>188</v>
      </c>
      <c r="G592" s="24" t="s">
        <v>205</v>
      </c>
      <c r="H592" s="24" t="s">
        <v>35</v>
      </c>
      <c r="I592" s="24"/>
      <c r="J592" s="24" t="s">
        <v>106</v>
      </c>
      <c r="K592" s="24" t="s">
        <v>190</v>
      </c>
      <c r="L592" s="26">
        <v>15</v>
      </c>
      <c r="M592" s="27">
        <v>2498</v>
      </c>
      <c r="N592" s="28" t="s">
        <v>1100</v>
      </c>
      <c r="O592" s="29" t="s">
        <v>1103</v>
      </c>
      <c r="P592" s="29" t="s">
        <v>200</v>
      </c>
      <c r="Q592" s="30">
        <v>8000</v>
      </c>
      <c r="R592" s="6" t="s">
        <v>41</v>
      </c>
      <c r="S592" s="8">
        <v>2000</v>
      </c>
      <c r="T592" s="23">
        <v>0</v>
      </c>
      <c r="U592" s="23">
        <v>0</v>
      </c>
      <c r="V592" s="23">
        <v>0</v>
      </c>
      <c r="W592" s="5">
        <f t="shared" si="18"/>
        <v>2000</v>
      </c>
      <c r="X592" s="5">
        <f t="shared" si="19"/>
        <v>6000</v>
      </c>
      <c r="Y592" s="13">
        <v>797133000</v>
      </c>
      <c r="Z592" s="20">
        <v>741.09867999999994</v>
      </c>
      <c r="AA592" s="20">
        <v>762.6961</v>
      </c>
      <c r="AB592" s="20">
        <v>784.92735000000005</v>
      </c>
      <c r="AC592" s="51"/>
    </row>
    <row r="593" spans="1:29" s="4" customFormat="1" ht="13.5" hidden="1" customHeight="1" x14ac:dyDescent="0.25">
      <c r="A593" s="25">
        <v>11</v>
      </c>
      <c r="B593" s="24" t="s">
        <v>1053</v>
      </c>
      <c r="C593" s="24" t="s">
        <v>186</v>
      </c>
      <c r="D593" s="25">
        <v>37</v>
      </c>
      <c r="E593" s="25" t="s">
        <v>214</v>
      </c>
      <c r="F593" s="24" t="s">
        <v>188</v>
      </c>
      <c r="G593" s="24" t="s">
        <v>205</v>
      </c>
      <c r="H593" s="24" t="s">
        <v>35</v>
      </c>
      <c r="I593" s="24"/>
      <c r="J593" s="24" t="s">
        <v>106</v>
      </c>
      <c r="K593" s="24" t="s">
        <v>190</v>
      </c>
      <c r="L593" s="26">
        <v>15</v>
      </c>
      <c r="M593" s="27">
        <v>2498</v>
      </c>
      <c r="N593" s="28" t="s">
        <v>1100</v>
      </c>
      <c r="O593" s="29" t="s">
        <v>1104</v>
      </c>
      <c r="P593" s="29" t="s">
        <v>64</v>
      </c>
      <c r="Q593" s="30">
        <v>7000</v>
      </c>
      <c r="R593" s="6" t="s">
        <v>41</v>
      </c>
      <c r="S593" s="8">
        <v>1750</v>
      </c>
      <c r="T593" s="23">
        <v>0</v>
      </c>
      <c r="U593" s="23">
        <v>0</v>
      </c>
      <c r="V593" s="23">
        <v>0</v>
      </c>
      <c r="W593" s="5">
        <f t="shared" si="18"/>
        <v>1750</v>
      </c>
      <c r="X593" s="5">
        <f t="shared" si="19"/>
        <v>5250</v>
      </c>
      <c r="Y593" s="13">
        <v>797133000</v>
      </c>
      <c r="Z593" s="20">
        <v>741.09867999999994</v>
      </c>
      <c r="AA593" s="20">
        <v>762.6961</v>
      </c>
      <c r="AB593" s="20">
        <v>784.92735000000005</v>
      </c>
      <c r="AC593" s="51"/>
    </row>
    <row r="594" spans="1:29" s="4" customFormat="1" ht="13.5" hidden="1" customHeight="1" x14ac:dyDescent="0.25">
      <c r="A594" s="25">
        <v>11</v>
      </c>
      <c r="B594" s="24" t="s">
        <v>1053</v>
      </c>
      <c r="C594" s="24" t="s">
        <v>216</v>
      </c>
      <c r="D594" s="25">
        <v>44</v>
      </c>
      <c r="E594" s="25" t="s">
        <v>222</v>
      </c>
      <c r="F594" s="24" t="s">
        <v>163</v>
      </c>
      <c r="G594" s="24" t="s">
        <v>218</v>
      </c>
      <c r="H594" s="24" t="s">
        <v>35</v>
      </c>
      <c r="I594" s="24"/>
      <c r="J594" s="24" t="s">
        <v>106</v>
      </c>
      <c r="K594" s="24" t="s">
        <v>219</v>
      </c>
      <c r="L594" s="26">
        <v>16</v>
      </c>
      <c r="M594" s="27">
        <v>2614</v>
      </c>
      <c r="N594" s="28" t="s">
        <v>1105</v>
      </c>
      <c r="O594" s="29" t="s">
        <v>1106</v>
      </c>
      <c r="P594" s="29" t="s">
        <v>224</v>
      </c>
      <c r="Q594" s="30">
        <v>1500</v>
      </c>
      <c r="R594" s="6" t="s">
        <v>41</v>
      </c>
      <c r="S594" s="8">
        <v>380</v>
      </c>
      <c r="T594" s="23">
        <v>0</v>
      </c>
      <c r="U594" s="23">
        <v>0</v>
      </c>
      <c r="V594" s="23">
        <v>0</v>
      </c>
      <c r="W594" s="5">
        <f t="shared" si="18"/>
        <v>380</v>
      </c>
      <c r="X594" s="5">
        <f t="shared" si="19"/>
        <v>1120</v>
      </c>
      <c r="Y594" s="13">
        <v>755904000</v>
      </c>
      <c r="Z594" s="20">
        <v>615.11190399999998</v>
      </c>
      <c r="AA594" s="20">
        <v>633.03776300000004</v>
      </c>
      <c r="AB594" s="20">
        <v>651.48970099999997</v>
      </c>
      <c r="AC594" s="51"/>
    </row>
    <row r="595" spans="1:29" s="4" customFormat="1" ht="13.5" hidden="1" customHeight="1" x14ac:dyDescent="0.25">
      <c r="A595" s="25">
        <v>11</v>
      </c>
      <c r="B595" s="24" t="s">
        <v>1053</v>
      </c>
      <c r="C595" s="24" t="s">
        <v>216</v>
      </c>
      <c r="D595" s="25">
        <v>45</v>
      </c>
      <c r="E595" s="25" t="s">
        <v>225</v>
      </c>
      <c r="F595" s="24" t="s">
        <v>163</v>
      </c>
      <c r="G595" s="24" t="s">
        <v>218</v>
      </c>
      <c r="H595" s="24" t="s">
        <v>35</v>
      </c>
      <c r="I595" s="24"/>
      <c r="J595" s="24" t="s">
        <v>106</v>
      </c>
      <c r="K595" s="24" t="s">
        <v>219</v>
      </c>
      <c r="L595" s="26">
        <v>16</v>
      </c>
      <c r="M595" s="27">
        <v>2614</v>
      </c>
      <c r="N595" s="28" t="s">
        <v>1105</v>
      </c>
      <c r="O595" s="29" t="s">
        <v>1107</v>
      </c>
      <c r="P595" s="29" t="s">
        <v>227</v>
      </c>
      <c r="Q595" s="30">
        <v>16000</v>
      </c>
      <c r="R595" s="6" t="s">
        <v>41</v>
      </c>
      <c r="S595" s="8">
        <v>4000</v>
      </c>
      <c r="T595" s="23">
        <v>0</v>
      </c>
      <c r="U595" s="23">
        <v>0</v>
      </c>
      <c r="V595" s="23">
        <v>0</v>
      </c>
      <c r="W595" s="5">
        <f t="shared" si="18"/>
        <v>4000</v>
      </c>
      <c r="X595" s="5">
        <f t="shared" si="19"/>
        <v>12000</v>
      </c>
      <c r="Y595" s="13">
        <v>1500000000</v>
      </c>
      <c r="Z595" s="20">
        <v>1482.1973599999999</v>
      </c>
      <c r="AA595" s="20">
        <v>1525.3922</v>
      </c>
      <c r="AB595" s="20">
        <v>1569.8547000000001</v>
      </c>
      <c r="AC595" s="51"/>
    </row>
    <row r="596" spans="1:29" s="4" customFormat="1" ht="13.5" hidden="1" customHeight="1" x14ac:dyDescent="0.25">
      <c r="A596" s="25">
        <v>11</v>
      </c>
      <c r="B596" s="24" t="s">
        <v>1053</v>
      </c>
      <c r="C596" s="24" t="s">
        <v>228</v>
      </c>
      <c r="D596" s="25">
        <v>50</v>
      </c>
      <c r="E596" s="25" t="s">
        <v>229</v>
      </c>
      <c r="F596" s="24" t="s">
        <v>230</v>
      </c>
      <c r="G596" s="24" t="s">
        <v>231</v>
      </c>
      <c r="H596" s="24" t="s">
        <v>59</v>
      </c>
      <c r="I596" s="24" t="s">
        <v>232</v>
      </c>
      <c r="J596" s="24" t="s">
        <v>233</v>
      </c>
      <c r="K596" s="24" t="s">
        <v>234</v>
      </c>
      <c r="L596" s="26">
        <v>17</v>
      </c>
      <c r="M596" s="27">
        <v>2529</v>
      </c>
      <c r="N596" s="28" t="s">
        <v>1108</v>
      </c>
      <c r="O596" s="29" t="s">
        <v>1109</v>
      </c>
      <c r="P596" s="29" t="s">
        <v>64</v>
      </c>
      <c r="Q596" s="30">
        <v>32</v>
      </c>
      <c r="R596" s="6" t="s">
        <v>41</v>
      </c>
      <c r="S596" s="8">
        <v>8</v>
      </c>
      <c r="T596" s="23">
        <v>0</v>
      </c>
      <c r="U596" s="23">
        <v>0</v>
      </c>
      <c r="V596" s="23">
        <v>0</v>
      </c>
      <c r="W596" s="5">
        <f t="shared" si="18"/>
        <v>8</v>
      </c>
      <c r="X596" s="5">
        <f t="shared" si="19"/>
        <v>24</v>
      </c>
      <c r="Y596" s="13">
        <v>1115990000</v>
      </c>
      <c r="Z596" s="20">
        <v>1037.5381520000001</v>
      </c>
      <c r="AA596" s="20">
        <v>1067.7745399999999</v>
      </c>
      <c r="AB596" s="20">
        <v>1098.8982900000001</v>
      </c>
      <c r="AC596" s="51"/>
    </row>
    <row r="597" spans="1:29" s="4" customFormat="1" ht="13.5" hidden="1" customHeight="1" x14ac:dyDescent="0.25">
      <c r="A597" s="25">
        <v>11</v>
      </c>
      <c r="B597" s="24" t="s">
        <v>1053</v>
      </c>
      <c r="C597" s="24" t="s">
        <v>228</v>
      </c>
      <c r="D597" s="25">
        <v>51</v>
      </c>
      <c r="E597" s="25" t="s">
        <v>237</v>
      </c>
      <c r="F597" s="24" t="s">
        <v>230</v>
      </c>
      <c r="G597" s="24" t="s">
        <v>238</v>
      </c>
      <c r="H597" s="24" t="s">
        <v>59</v>
      </c>
      <c r="I597" s="24" t="s">
        <v>232</v>
      </c>
      <c r="J597" s="24" t="s">
        <v>233</v>
      </c>
      <c r="K597" s="24" t="s">
        <v>234</v>
      </c>
      <c r="L597" s="26">
        <v>17</v>
      </c>
      <c r="M597" s="27">
        <v>2529</v>
      </c>
      <c r="N597" s="28" t="s">
        <v>1108</v>
      </c>
      <c r="O597" s="29" t="s">
        <v>1110</v>
      </c>
      <c r="P597" s="29" t="s">
        <v>240</v>
      </c>
      <c r="Q597" s="30">
        <v>600</v>
      </c>
      <c r="R597" s="6" t="s">
        <v>41</v>
      </c>
      <c r="S597" s="8">
        <v>165</v>
      </c>
      <c r="T597" s="23">
        <v>0</v>
      </c>
      <c r="U597" s="23">
        <v>0</v>
      </c>
      <c r="V597" s="23">
        <v>0</v>
      </c>
      <c r="W597" s="5">
        <f t="shared" si="18"/>
        <v>165</v>
      </c>
      <c r="X597" s="5">
        <f t="shared" si="19"/>
        <v>435</v>
      </c>
      <c r="Y597" s="13">
        <v>2550839000</v>
      </c>
      <c r="Z597" s="20">
        <v>2371.5157760000002</v>
      </c>
      <c r="AA597" s="20">
        <v>2440.62752</v>
      </c>
      <c r="AB597" s="20">
        <v>2511.7675199999999</v>
      </c>
      <c r="AC597" s="51"/>
    </row>
    <row r="598" spans="1:29" s="4" customFormat="1" ht="13.5" hidden="1" customHeight="1" x14ac:dyDescent="0.25">
      <c r="A598" s="25">
        <v>11</v>
      </c>
      <c r="B598" s="24" t="s">
        <v>1053</v>
      </c>
      <c r="C598" s="24" t="s">
        <v>228</v>
      </c>
      <c r="D598" s="25">
        <v>52</v>
      </c>
      <c r="E598" s="25" t="s">
        <v>241</v>
      </c>
      <c r="F598" s="24" t="s">
        <v>230</v>
      </c>
      <c r="G598" s="24" t="s">
        <v>238</v>
      </c>
      <c r="H598" s="24" t="s">
        <v>59</v>
      </c>
      <c r="I598" s="24" t="s">
        <v>232</v>
      </c>
      <c r="J598" s="24" t="s">
        <v>233</v>
      </c>
      <c r="K598" s="24" t="s">
        <v>234</v>
      </c>
      <c r="L598" s="26">
        <v>17</v>
      </c>
      <c r="M598" s="27">
        <v>2529</v>
      </c>
      <c r="N598" s="28" t="s">
        <v>1108</v>
      </c>
      <c r="O598" s="29" t="s">
        <v>1111</v>
      </c>
      <c r="P598" s="29" t="s">
        <v>243</v>
      </c>
      <c r="Q598" s="30">
        <v>600</v>
      </c>
      <c r="R598" s="6" t="s">
        <v>41</v>
      </c>
      <c r="S598" s="8">
        <v>165</v>
      </c>
      <c r="T598" s="23">
        <v>0</v>
      </c>
      <c r="U598" s="23">
        <v>0</v>
      </c>
      <c r="V598" s="23">
        <v>0</v>
      </c>
      <c r="W598" s="5">
        <f t="shared" si="18"/>
        <v>165</v>
      </c>
      <c r="X598" s="5">
        <f t="shared" si="19"/>
        <v>435</v>
      </c>
      <c r="Y598" s="13">
        <v>10681657000</v>
      </c>
      <c r="Z598" s="20">
        <v>9930.7223119999999</v>
      </c>
      <c r="AA598" s="20">
        <v>10220.12774</v>
      </c>
      <c r="AB598" s="20">
        <v>10518.02649</v>
      </c>
      <c r="AC598" s="51"/>
    </row>
    <row r="599" spans="1:29" s="4" customFormat="1" ht="13.5" hidden="1" customHeight="1" x14ac:dyDescent="0.25">
      <c r="A599" s="25">
        <v>11</v>
      </c>
      <c r="B599" s="24" t="s">
        <v>1053</v>
      </c>
      <c r="C599" s="24" t="s">
        <v>244</v>
      </c>
      <c r="D599" s="25">
        <v>54</v>
      </c>
      <c r="E599" s="25" t="s">
        <v>245</v>
      </c>
      <c r="F599" s="24" t="s">
        <v>246</v>
      </c>
      <c r="G599" s="24" t="s">
        <v>247</v>
      </c>
      <c r="H599" s="24" t="s">
        <v>35</v>
      </c>
      <c r="I599" s="24"/>
      <c r="J599" s="24" t="s">
        <v>233</v>
      </c>
      <c r="K599" s="24" t="s">
        <v>248</v>
      </c>
      <c r="L599" s="26">
        <v>18</v>
      </c>
      <c r="M599" s="27">
        <v>2544</v>
      </c>
      <c r="N599" s="28" t="s">
        <v>1112</v>
      </c>
      <c r="O599" s="29" t="s">
        <v>1113</v>
      </c>
      <c r="P599" s="29" t="s">
        <v>40</v>
      </c>
      <c r="Q599" s="30">
        <v>4</v>
      </c>
      <c r="R599" s="6" t="s">
        <v>41</v>
      </c>
      <c r="S599" s="8">
        <v>1</v>
      </c>
      <c r="T599" s="23">
        <v>0</v>
      </c>
      <c r="U599" s="23">
        <v>0</v>
      </c>
      <c r="V599" s="23">
        <v>0</v>
      </c>
      <c r="W599" s="5">
        <f t="shared" si="18"/>
        <v>1</v>
      </c>
      <c r="X599" s="5">
        <f t="shared" si="19"/>
        <v>3</v>
      </c>
      <c r="Y599" s="13">
        <v>2255905000</v>
      </c>
      <c r="Z599" s="20">
        <v>2097.309264</v>
      </c>
      <c r="AA599" s="20">
        <v>2158.429963</v>
      </c>
      <c r="AB599" s="20">
        <v>2221.3444009999998</v>
      </c>
      <c r="AC599" s="51"/>
    </row>
    <row r="600" spans="1:29" s="4" customFormat="1" ht="13.5" hidden="1" customHeight="1" x14ac:dyDescent="0.25">
      <c r="A600" s="25">
        <v>11</v>
      </c>
      <c r="B600" s="24" t="s">
        <v>1053</v>
      </c>
      <c r="C600" s="24" t="s">
        <v>244</v>
      </c>
      <c r="D600" s="25">
        <v>55</v>
      </c>
      <c r="E600" s="25" t="s">
        <v>251</v>
      </c>
      <c r="F600" s="24" t="s">
        <v>252</v>
      </c>
      <c r="G600" s="24" t="s">
        <v>253</v>
      </c>
      <c r="H600" s="24" t="s">
        <v>35</v>
      </c>
      <c r="I600" s="24"/>
      <c r="J600" s="24" t="s">
        <v>233</v>
      </c>
      <c r="K600" s="24" t="s">
        <v>248</v>
      </c>
      <c r="L600" s="26">
        <v>18</v>
      </c>
      <c r="M600" s="27">
        <v>2544</v>
      </c>
      <c r="N600" s="28" t="s">
        <v>1112</v>
      </c>
      <c r="O600" s="29" t="s">
        <v>1114</v>
      </c>
      <c r="P600" s="29" t="s">
        <v>255</v>
      </c>
      <c r="Q600" s="30">
        <v>200</v>
      </c>
      <c r="R600" s="6" t="s">
        <v>41</v>
      </c>
      <c r="S600" s="8">
        <v>50</v>
      </c>
      <c r="T600" s="23">
        <v>0</v>
      </c>
      <c r="U600" s="23">
        <v>0</v>
      </c>
      <c r="V600" s="23">
        <v>0</v>
      </c>
      <c r="W600" s="5">
        <f t="shared" si="18"/>
        <v>50</v>
      </c>
      <c r="X600" s="5">
        <f t="shared" si="19"/>
        <v>150</v>
      </c>
      <c r="Y600" s="13">
        <v>1811093000</v>
      </c>
      <c r="Z600" s="20">
        <v>1683.774719</v>
      </c>
      <c r="AA600" s="20">
        <v>1732.844014</v>
      </c>
      <c r="AB600" s="20">
        <v>1783.3533689999999</v>
      </c>
      <c r="AC600" s="51"/>
    </row>
    <row r="601" spans="1:29" s="4" customFormat="1" ht="13.5" hidden="1" customHeight="1" x14ac:dyDescent="0.25">
      <c r="A601" s="25">
        <v>11</v>
      </c>
      <c r="B601" s="24" t="s">
        <v>1053</v>
      </c>
      <c r="C601" s="24" t="s">
        <v>186</v>
      </c>
      <c r="D601" s="25">
        <v>56</v>
      </c>
      <c r="E601" s="25" t="s">
        <v>256</v>
      </c>
      <c r="F601" s="24" t="s">
        <v>188</v>
      </c>
      <c r="G601" s="24" t="s">
        <v>257</v>
      </c>
      <c r="H601" s="24" t="s">
        <v>35</v>
      </c>
      <c r="I601" s="24"/>
      <c r="J601" s="24" t="s">
        <v>233</v>
      </c>
      <c r="K601" s="24" t="s">
        <v>258</v>
      </c>
      <c r="L601" s="26">
        <v>19</v>
      </c>
      <c r="M601" s="27">
        <v>2489</v>
      </c>
      <c r="N601" s="28" t="s">
        <v>1115</v>
      </c>
      <c r="O601" s="29" t="s">
        <v>1116</v>
      </c>
      <c r="P601" s="29" t="s">
        <v>261</v>
      </c>
      <c r="Q601" s="30">
        <v>100</v>
      </c>
      <c r="R601" s="6" t="s">
        <v>41</v>
      </c>
      <c r="S601" s="8">
        <v>25</v>
      </c>
      <c r="T601" s="23">
        <v>0</v>
      </c>
      <c r="U601" s="23">
        <v>0</v>
      </c>
      <c r="V601" s="23">
        <v>0</v>
      </c>
      <c r="W601" s="5">
        <f t="shared" si="18"/>
        <v>25</v>
      </c>
      <c r="X601" s="5">
        <f t="shared" si="19"/>
        <v>75</v>
      </c>
      <c r="Y601" s="13">
        <v>1508180000</v>
      </c>
      <c r="Z601" s="20">
        <v>1402.1572200000001</v>
      </c>
      <c r="AA601" s="20">
        <v>1443.0194959999999</v>
      </c>
      <c r="AB601" s="20">
        <v>1485.080976</v>
      </c>
      <c r="AC601" s="51"/>
    </row>
    <row r="602" spans="1:29" s="4" customFormat="1" ht="13.5" hidden="1" customHeight="1" x14ac:dyDescent="0.25">
      <c r="A602" s="25">
        <v>11</v>
      </c>
      <c r="B602" s="24" t="s">
        <v>1053</v>
      </c>
      <c r="C602" s="24" t="s">
        <v>244</v>
      </c>
      <c r="D602" s="25">
        <v>57</v>
      </c>
      <c r="E602" s="25" t="s">
        <v>262</v>
      </c>
      <c r="F602" s="24" t="s">
        <v>252</v>
      </c>
      <c r="G602" s="24" t="s">
        <v>263</v>
      </c>
      <c r="H602" s="24" t="s">
        <v>35</v>
      </c>
      <c r="I602" s="24"/>
      <c r="J602" s="24" t="s">
        <v>233</v>
      </c>
      <c r="K602" s="24" t="s">
        <v>258</v>
      </c>
      <c r="L602" s="26">
        <v>20</v>
      </c>
      <c r="M602" s="27">
        <v>2534</v>
      </c>
      <c r="N602" s="28" t="s">
        <v>1117</v>
      </c>
      <c r="O602" s="29" t="s">
        <v>1118</v>
      </c>
      <c r="P602" s="29" t="s">
        <v>266</v>
      </c>
      <c r="Q602" s="30">
        <v>50</v>
      </c>
      <c r="R602" s="6" t="s">
        <v>41</v>
      </c>
      <c r="S602" s="8">
        <v>13</v>
      </c>
      <c r="T602" s="23">
        <v>0</v>
      </c>
      <c r="U602" s="23">
        <v>0</v>
      </c>
      <c r="V602" s="23">
        <v>0</v>
      </c>
      <c r="W602" s="5">
        <f t="shared" si="18"/>
        <v>13</v>
      </c>
      <c r="X602" s="5">
        <f t="shared" si="19"/>
        <v>37</v>
      </c>
      <c r="Y602" s="13">
        <v>717418000</v>
      </c>
      <c r="Z602" s="20">
        <v>666.98733000000004</v>
      </c>
      <c r="AA602" s="20">
        <v>686.42496500000004</v>
      </c>
      <c r="AB602" s="20">
        <v>706.43304499999999</v>
      </c>
      <c r="AC602" s="51"/>
    </row>
    <row r="603" spans="1:29" s="4" customFormat="1" ht="13.5" hidden="1" customHeight="1" x14ac:dyDescent="0.25">
      <c r="A603" s="25">
        <v>11</v>
      </c>
      <c r="B603" s="24" t="s">
        <v>1053</v>
      </c>
      <c r="C603" s="24" t="s">
        <v>244</v>
      </c>
      <c r="D603" s="25">
        <v>58</v>
      </c>
      <c r="E603" s="25" t="s">
        <v>267</v>
      </c>
      <c r="F603" s="24" t="s">
        <v>252</v>
      </c>
      <c r="G603" s="24" t="s">
        <v>268</v>
      </c>
      <c r="H603" s="24" t="s">
        <v>35</v>
      </c>
      <c r="I603" s="24"/>
      <c r="J603" s="24" t="s">
        <v>233</v>
      </c>
      <c r="K603" s="24" t="s">
        <v>258</v>
      </c>
      <c r="L603" s="26">
        <v>20</v>
      </c>
      <c r="M603" s="27">
        <v>2534</v>
      </c>
      <c r="N603" s="28" t="s">
        <v>1117</v>
      </c>
      <c r="O603" s="29" t="s">
        <v>1119</v>
      </c>
      <c r="P603" s="29" t="s">
        <v>270</v>
      </c>
      <c r="Q603" s="30">
        <v>500</v>
      </c>
      <c r="R603" s="6" t="s">
        <v>41</v>
      </c>
      <c r="S603" s="8">
        <v>150</v>
      </c>
      <c r="T603" s="23">
        <v>0</v>
      </c>
      <c r="U603" s="23">
        <v>0</v>
      </c>
      <c r="V603" s="23">
        <v>0</v>
      </c>
      <c r="W603" s="5">
        <f t="shared" si="18"/>
        <v>150</v>
      </c>
      <c r="X603" s="5">
        <f t="shared" si="19"/>
        <v>350</v>
      </c>
      <c r="Y603" s="13">
        <v>1508180000</v>
      </c>
      <c r="Z603" s="20">
        <v>1402.1572200000001</v>
      </c>
      <c r="AA603" s="20">
        <v>1443.0194959999999</v>
      </c>
      <c r="AB603" s="20">
        <v>1485.080976</v>
      </c>
      <c r="AC603" s="51"/>
    </row>
    <row r="604" spans="1:29" s="4" customFormat="1" ht="13.5" hidden="1" customHeight="1" x14ac:dyDescent="0.25">
      <c r="A604" s="25">
        <v>11</v>
      </c>
      <c r="B604" s="24" t="s">
        <v>1053</v>
      </c>
      <c r="C604" s="24" t="s">
        <v>186</v>
      </c>
      <c r="D604" s="25">
        <v>60</v>
      </c>
      <c r="E604" s="25" t="s">
        <v>489</v>
      </c>
      <c r="F604" s="24" t="s">
        <v>272</v>
      </c>
      <c r="G604" s="24" t="s">
        <v>273</v>
      </c>
      <c r="H604" s="24" t="s">
        <v>35</v>
      </c>
      <c r="I604" s="24"/>
      <c r="J604" s="24" t="s">
        <v>274</v>
      </c>
      <c r="K604" s="24" t="s">
        <v>275</v>
      </c>
      <c r="L604" s="26">
        <v>22</v>
      </c>
      <c r="M604" s="27">
        <v>2545</v>
      </c>
      <c r="N604" s="28" t="s">
        <v>1120</v>
      </c>
      <c r="O604" s="29" t="s">
        <v>1121</v>
      </c>
      <c r="P604" s="29" t="s">
        <v>492</v>
      </c>
      <c r="Q604" s="30">
        <v>900</v>
      </c>
      <c r="R604" s="6" t="s">
        <v>41</v>
      </c>
      <c r="S604" s="8">
        <v>200</v>
      </c>
      <c r="T604" s="23">
        <v>0</v>
      </c>
      <c r="U604" s="23">
        <v>0</v>
      </c>
      <c r="V604" s="23">
        <v>0</v>
      </c>
      <c r="W604" s="5">
        <f t="shared" si="18"/>
        <v>200</v>
      </c>
      <c r="X604" s="5">
        <f t="shared" si="19"/>
        <v>700</v>
      </c>
      <c r="Y604" s="13">
        <v>1243541000</v>
      </c>
      <c r="Z604" s="20">
        <v>1156.1139410000001</v>
      </c>
      <c r="AA604" s="20">
        <v>1189.805916</v>
      </c>
      <c r="AB604" s="20">
        <v>1224.486666</v>
      </c>
      <c r="AC604" s="51"/>
    </row>
    <row r="605" spans="1:29" s="4" customFormat="1" ht="13.5" hidden="1" customHeight="1" x14ac:dyDescent="0.25">
      <c r="A605" s="25">
        <v>11</v>
      </c>
      <c r="B605" s="24" t="s">
        <v>1053</v>
      </c>
      <c r="C605" s="24" t="s">
        <v>186</v>
      </c>
      <c r="D605" s="25">
        <v>61</v>
      </c>
      <c r="E605" s="25" t="s">
        <v>271</v>
      </c>
      <c r="F605" s="24" t="s">
        <v>272</v>
      </c>
      <c r="G605" s="24" t="s">
        <v>273</v>
      </c>
      <c r="H605" s="24" t="s">
        <v>35</v>
      </c>
      <c r="I605" s="24"/>
      <c r="J605" s="24" t="s">
        <v>274</v>
      </c>
      <c r="K605" s="24" t="s">
        <v>275</v>
      </c>
      <c r="L605" s="26">
        <v>22</v>
      </c>
      <c r="M605" s="27">
        <v>2545</v>
      </c>
      <c r="N605" s="28" t="s">
        <v>1120</v>
      </c>
      <c r="O605" s="29" t="s">
        <v>1122</v>
      </c>
      <c r="P605" s="29" t="s">
        <v>67</v>
      </c>
      <c r="Q605" s="30">
        <v>32</v>
      </c>
      <c r="R605" s="6" t="s">
        <v>41</v>
      </c>
      <c r="S605" s="8">
        <v>10</v>
      </c>
      <c r="T605" s="23">
        <v>0</v>
      </c>
      <c r="U605" s="23">
        <v>0</v>
      </c>
      <c r="V605" s="23">
        <v>0</v>
      </c>
      <c r="W605" s="5">
        <f t="shared" si="18"/>
        <v>10</v>
      </c>
      <c r="X605" s="5">
        <f t="shared" si="19"/>
        <v>22</v>
      </c>
      <c r="Y605" s="13">
        <v>2534894000</v>
      </c>
      <c r="Z605" s="20">
        <v>2356.6923200000001</v>
      </c>
      <c r="AA605" s="20">
        <v>2425.372073</v>
      </c>
      <c r="AB605" s="20">
        <v>2496.067403</v>
      </c>
      <c r="AC605" s="51"/>
    </row>
    <row r="606" spans="1:29" s="4" customFormat="1" ht="13.5" hidden="1" customHeight="1" x14ac:dyDescent="0.25">
      <c r="A606" s="25">
        <v>11</v>
      </c>
      <c r="B606" s="24" t="s">
        <v>1053</v>
      </c>
      <c r="C606" s="24" t="s">
        <v>278</v>
      </c>
      <c r="D606" s="25">
        <v>67</v>
      </c>
      <c r="E606" s="25" t="s">
        <v>279</v>
      </c>
      <c r="F606" s="24" t="s">
        <v>280</v>
      </c>
      <c r="G606" s="24" t="s">
        <v>281</v>
      </c>
      <c r="H606" s="24" t="s">
        <v>35</v>
      </c>
      <c r="I606" s="24"/>
      <c r="J606" s="24" t="s">
        <v>274</v>
      </c>
      <c r="K606" s="24" t="s">
        <v>282</v>
      </c>
      <c r="L606" s="26">
        <v>23</v>
      </c>
      <c r="M606" s="27">
        <v>2483</v>
      </c>
      <c r="N606" s="28" t="s">
        <v>1123</v>
      </c>
      <c r="O606" s="29" t="s">
        <v>1124</v>
      </c>
      <c r="P606" s="29" t="s">
        <v>285</v>
      </c>
      <c r="Q606" s="30">
        <v>12</v>
      </c>
      <c r="R606" s="6" t="s">
        <v>41</v>
      </c>
      <c r="S606" s="8">
        <v>3</v>
      </c>
      <c r="T606" s="23">
        <v>0</v>
      </c>
      <c r="U606" s="23">
        <v>0</v>
      </c>
      <c r="V606" s="23">
        <v>0</v>
      </c>
      <c r="W606" s="5">
        <f t="shared" si="18"/>
        <v>3</v>
      </c>
      <c r="X606" s="5">
        <f t="shared" si="19"/>
        <v>9</v>
      </c>
      <c r="Y606" s="13">
        <v>334803000</v>
      </c>
      <c r="Z606" s="20">
        <v>311.26144599999998</v>
      </c>
      <c r="AA606" s="20">
        <v>320.33236199999999</v>
      </c>
      <c r="AB606" s="20">
        <v>329.669487</v>
      </c>
      <c r="AC606" s="51"/>
    </row>
    <row r="607" spans="1:29" s="4" customFormat="1" ht="13.5" hidden="1" customHeight="1" x14ac:dyDescent="0.25">
      <c r="A607" s="25">
        <v>11</v>
      </c>
      <c r="B607" s="24" t="s">
        <v>1053</v>
      </c>
      <c r="C607" s="24" t="s">
        <v>278</v>
      </c>
      <c r="D607" s="25">
        <v>68</v>
      </c>
      <c r="E607" s="25" t="s">
        <v>286</v>
      </c>
      <c r="F607" s="24" t="s">
        <v>280</v>
      </c>
      <c r="G607" s="24" t="s">
        <v>281</v>
      </c>
      <c r="H607" s="24" t="s">
        <v>35</v>
      </c>
      <c r="I607" s="24"/>
      <c r="J607" s="24" t="s">
        <v>274</v>
      </c>
      <c r="K607" s="24" t="s">
        <v>282</v>
      </c>
      <c r="L607" s="26">
        <v>23</v>
      </c>
      <c r="M607" s="27">
        <v>2483</v>
      </c>
      <c r="N607" s="28" t="s">
        <v>1123</v>
      </c>
      <c r="O607" s="29" t="s">
        <v>1125</v>
      </c>
      <c r="P607" s="29" t="s">
        <v>288</v>
      </c>
      <c r="Q607" s="30">
        <v>50</v>
      </c>
      <c r="R607" s="6" t="s">
        <v>41</v>
      </c>
      <c r="S607" s="8">
        <v>12</v>
      </c>
      <c r="T607" s="23">
        <v>0</v>
      </c>
      <c r="U607" s="23">
        <v>0</v>
      </c>
      <c r="V607" s="23">
        <v>0</v>
      </c>
      <c r="W607" s="5">
        <f t="shared" si="18"/>
        <v>12</v>
      </c>
      <c r="X607" s="5">
        <f t="shared" si="19"/>
        <v>38</v>
      </c>
      <c r="Y607" s="13">
        <v>159428000</v>
      </c>
      <c r="Z607" s="20">
        <v>148.21973600000001</v>
      </c>
      <c r="AA607" s="20">
        <v>152.53922</v>
      </c>
      <c r="AB607" s="20">
        <v>156.98546999999999</v>
      </c>
      <c r="AC607" s="51"/>
    </row>
    <row r="608" spans="1:29" s="4" customFormat="1" ht="13.5" hidden="1" customHeight="1" x14ac:dyDescent="0.25">
      <c r="A608" s="25">
        <v>11</v>
      </c>
      <c r="B608" s="24" t="s">
        <v>1053</v>
      </c>
      <c r="C608" s="24" t="s">
        <v>278</v>
      </c>
      <c r="D608" s="25">
        <v>70</v>
      </c>
      <c r="E608" s="25" t="s">
        <v>289</v>
      </c>
      <c r="F608" s="24" t="s">
        <v>280</v>
      </c>
      <c r="G608" s="24" t="s">
        <v>281</v>
      </c>
      <c r="H608" s="24" t="s">
        <v>35</v>
      </c>
      <c r="I608" s="24"/>
      <c r="J608" s="24" t="s">
        <v>274</v>
      </c>
      <c r="K608" s="24" t="s">
        <v>282</v>
      </c>
      <c r="L608" s="26">
        <v>23</v>
      </c>
      <c r="M608" s="27">
        <v>2483</v>
      </c>
      <c r="N608" s="28" t="s">
        <v>1123</v>
      </c>
      <c r="O608" s="29" t="s">
        <v>1126</v>
      </c>
      <c r="P608" s="29" t="s">
        <v>291</v>
      </c>
      <c r="Q608" s="30">
        <v>1640</v>
      </c>
      <c r="R608" s="6" t="s">
        <v>41</v>
      </c>
      <c r="S608" s="8">
        <v>410</v>
      </c>
      <c r="T608" s="23">
        <v>0</v>
      </c>
      <c r="U608" s="23">
        <v>0</v>
      </c>
      <c r="V608" s="23">
        <v>0</v>
      </c>
      <c r="W608" s="5">
        <f t="shared" si="18"/>
        <v>410</v>
      </c>
      <c r="X608" s="5">
        <f t="shared" si="19"/>
        <v>1230</v>
      </c>
      <c r="Y608" s="13">
        <v>79714000</v>
      </c>
      <c r="Z608" s="20">
        <v>74.109868000000006</v>
      </c>
      <c r="AA608" s="20">
        <v>76.26961</v>
      </c>
      <c r="AB608" s="20">
        <v>78.492734999999996</v>
      </c>
      <c r="AC608" s="51"/>
    </row>
    <row r="609" spans="1:29" s="4" customFormat="1" ht="13.5" hidden="1" customHeight="1" x14ac:dyDescent="0.25">
      <c r="A609" s="25">
        <v>11</v>
      </c>
      <c r="B609" s="24" t="s">
        <v>1053</v>
      </c>
      <c r="C609" s="24" t="s">
        <v>278</v>
      </c>
      <c r="D609" s="25">
        <v>71</v>
      </c>
      <c r="E609" s="25" t="s">
        <v>292</v>
      </c>
      <c r="F609" s="24" t="s">
        <v>280</v>
      </c>
      <c r="G609" s="24" t="s">
        <v>281</v>
      </c>
      <c r="H609" s="24" t="s">
        <v>35</v>
      </c>
      <c r="I609" s="24"/>
      <c r="J609" s="24" t="s">
        <v>274</v>
      </c>
      <c r="K609" s="24" t="s">
        <v>282</v>
      </c>
      <c r="L609" s="26">
        <v>23</v>
      </c>
      <c r="M609" s="27">
        <v>2483</v>
      </c>
      <c r="N609" s="28" t="s">
        <v>1123</v>
      </c>
      <c r="O609" s="29" t="s">
        <v>1127</v>
      </c>
      <c r="P609" s="29" t="s">
        <v>294</v>
      </c>
      <c r="Q609" s="30">
        <v>500</v>
      </c>
      <c r="R609" s="6" t="s">
        <v>41</v>
      </c>
      <c r="S609" s="8">
        <v>125</v>
      </c>
      <c r="T609" s="23">
        <v>0</v>
      </c>
      <c r="U609" s="23">
        <v>0</v>
      </c>
      <c r="V609" s="23">
        <v>0</v>
      </c>
      <c r="W609" s="5">
        <f t="shared" si="18"/>
        <v>125</v>
      </c>
      <c r="X609" s="5">
        <f t="shared" si="19"/>
        <v>375</v>
      </c>
      <c r="Y609" s="13">
        <v>31890000</v>
      </c>
      <c r="Z609" s="20">
        <v>29.643947000000001</v>
      </c>
      <c r="AA609" s="20">
        <v>30.507843999999999</v>
      </c>
      <c r="AB609" s="20">
        <v>31.397093999999999</v>
      </c>
      <c r="AC609" s="51"/>
    </row>
    <row r="610" spans="1:29" s="4" customFormat="1" ht="13.5" hidden="1" customHeight="1" x14ac:dyDescent="0.25">
      <c r="A610" s="25">
        <v>11</v>
      </c>
      <c r="B610" s="24" t="s">
        <v>1053</v>
      </c>
      <c r="C610" s="24" t="s">
        <v>278</v>
      </c>
      <c r="D610" s="25">
        <v>76</v>
      </c>
      <c r="E610" s="25" t="s">
        <v>302</v>
      </c>
      <c r="F610" s="24" t="s">
        <v>280</v>
      </c>
      <c r="G610" s="24" t="s">
        <v>303</v>
      </c>
      <c r="H610" s="24" t="s">
        <v>35</v>
      </c>
      <c r="I610" s="24"/>
      <c r="J610" s="24" t="s">
        <v>274</v>
      </c>
      <c r="K610" s="24" t="s">
        <v>282</v>
      </c>
      <c r="L610" s="26">
        <v>23</v>
      </c>
      <c r="M610" s="27">
        <v>2483</v>
      </c>
      <c r="N610" s="28" t="s">
        <v>1123</v>
      </c>
      <c r="O610" s="29" t="s">
        <v>1128</v>
      </c>
      <c r="P610" s="29" t="s">
        <v>305</v>
      </c>
      <c r="Q610" s="30">
        <v>5000</v>
      </c>
      <c r="R610" s="6" t="s">
        <v>41</v>
      </c>
      <c r="S610" s="8">
        <v>1500</v>
      </c>
      <c r="T610" s="23">
        <v>0</v>
      </c>
      <c r="U610" s="23">
        <v>0</v>
      </c>
      <c r="V610" s="23">
        <v>0</v>
      </c>
      <c r="W610" s="5">
        <f t="shared" si="18"/>
        <v>1500</v>
      </c>
      <c r="X610" s="5">
        <f t="shared" si="19"/>
        <v>3500</v>
      </c>
      <c r="Y610" s="13">
        <v>2128355000</v>
      </c>
      <c r="Z610" s="20">
        <v>1978.7334760000001</v>
      </c>
      <c r="AA610" s="20">
        <v>2036.3985869999999</v>
      </c>
      <c r="AB610" s="20">
        <v>2095.7560250000001</v>
      </c>
      <c r="AC610" s="51"/>
    </row>
    <row r="611" spans="1:29" s="4" customFormat="1" ht="13.5" hidden="1" customHeight="1" x14ac:dyDescent="0.25">
      <c r="A611" s="25">
        <v>11</v>
      </c>
      <c r="B611" s="24" t="s">
        <v>1053</v>
      </c>
      <c r="C611" s="24" t="s">
        <v>216</v>
      </c>
      <c r="D611" s="25">
        <v>63</v>
      </c>
      <c r="E611" s="25" t="s">
        <v>1129</v>
      </c>
      <c r="F611" s="24" t="s">
        <v>280</v>
      </c>
      <c r="G611" s="24" t="s">
        <v>281</v>
      </c>
      <c r="H611" s="24" t="s">
        <v>35</v>
      </c>
      <c r="I611" s="24"/>
      <c r="J611" s="24" t="s">
        <v>274</v>
      </c>
      <c r="K611" s="24" t="s">
        <v>282</v>
      </c>
      <c r="L611" s="26">
        <v>24</v>
      </c>
      <c r="M611" s="27">
        <v>2524</v>
      </c>
      <c r="N611" s="28" t="s">
        <v>1130</v>
      </c>
      <c r="O611" s="29" t="s">
        <v>1131</v>
      </c>
      <c r="P611" s="29" t="s">
        <v>1132</v>
      </c>
      <c r="Q611" s="30">
        <v>15000</v>
      </c>
      <c r="R611" s="6" t="s">
        <v>41</v>
      </c>
      <c r="S611" s="8">
        <v>3750</v>
      </c>
      <c r="T611" s="23">
        <v>0</v>
      </c>
      <c r="U611" s="23">
        <v>0</v>
      </c>
      <c r="V611" s="23">
        <v>0</v>
      </c>
      <c r="W611" s="5">
        <f t="shared" si="18"/>
        <v>3750</v>
      </c>
      <c r="X611" s="5">
        <f t="shared" si="19"/>
        <v>11250</v>
      </c>
      <c r="Y611" s="13">
        <v>661799000</v>
      </c>
      <c r="Z611" s="20">
        <v>615.27657699999997</v>
      </c>
      <c r="AA611" s="20">
        <v>633.20723399999997</v>
      </c>
      <c r="AB611" s="20">
        <v>651.66411100000005</v>
      </c>
      <c r="AC611" s="51"/>
    </row>
    <row r="612" spans="1:29" s="4" customFormat="1" ht="13.5" hidden="1" customHeight="1" x14ac:dyDescent="0.25">
      <c r="A612" s="25">
        <v>11</v>
      </c>
      <c r="B612" s="24" t="s">
        <v>1053</v>
      </c>
      <c r="C612" s="24" t="s">
        <v>216</v>
      </c>
      <c r="D612" s="25">
        <v>64</v>
      </c>
      <c r="E612" s="25" t="s">
        <v>313</v>
      </c>
      <c r="F612" s="24" t="s">
        <v>280</v>
      </c>
      <c r="G612" s="24" t="s">
        <v>281</v>
      </c>
      <c r="H612" s="24" t="s">
        <v>35</v>
      </c>
      <c r="I612" s="24"/>
      <c r="J612" s="24" t="s">
        <v>274</v>
      </c>
      <c r="K612" s="24" t="s">
        <v>282</v>
      </c>
      <c r="L612" s="26">
        <v>24</v>
      </c>
      <c r="M612" s="27">
        <v>2524</v>
      </c>
      <c r="N612" s="28" t="s">
        <v>1130</v>
      </c>
      <c r="O612" s="29" t="s">
        <v>1133</v>
      </c>
      <c r="P612" s="29" t="s">
        <v>315</v>
      </c>
      <c r="Q612" s="30">
        <v>1.5</v>
      </c>
      <c r="R612" s="6" t="s">
        <v>41</v>
      </c>
      <c r="S612" s="8">
        <v>0.5</v>
      </c>
      <c r="T612" s="23">
        <v>0</v>
      </c>
      <c r="U612" s="23">
        <v>0</v>
      </c>
      <c r="V612" s="23">
        <v>0</v>
      </c>
      <c r="W612" s="5">
        <f t="shared" si="18"/>
        <v>0.5</v>
      </c>
      <c r="X612" s="5">
        <f t="shared" si="19"/>
        <v>1</v>
      </c>
      <c r="Y612" s="13">
        <v>334803000</v>
      </c>
      <c r="Z612" s="20">
        <v>311.26144599999998</v>
      </c>
      <c r="AA612" s="20">
        <v>320.33236199999999</v>
      </c>
      <c r="AB612" s="20">
        <v>329.669487</v>
      </c>
      <c r="AC612" s="51"/>
    </row>
    <row r="613" spans="1:29" s="4" customFormat="1" ht="13.5" hidden="1" customHeight="1" x14ac:dyDescent="0.25">
      <c r="A613" s="25">
        <v>11</v>
      </c>
      <c r="B613" s="24" t="s">
        <v>1053</v>
      </c>
      <c r="C613" s="24" t="s">
        <v>88</v>
      </c>
      <c r="D613" s="25">
        <v>77</v>
      </c>
      <c r="E613" s="25" t="s">
        <v>316</v>
      </c>
      <c r="F613" s="24" t="s">
        <v>90</v>
      </c>
      <c r="G613" s="24" t="s">
        <v>317</v>
      </c>
      <c r="H613" s="24" t="s">
        <v>35</v>
      </c>
      <c r="I613" s="24" t="s">
        <v>92</v>
      </c>
      <c r="J613" s="24" t="s">
        <v>274</v>
      </c>
      <c r="K613" s="24" t="s">
        <v>318</v>
      </c>
      <c r="L613" s="26">
        <v>25</v>
      </c>
      <c r="M613" s="27">
        <v>2456</v>
      </c>
      <c r="N613" s="28" t="s">
        <v>1134</v>
      </c>
      <c r="O613" s="29" t="s">
        <v>1135</v>
      </c>
      <c r="P613" s="29" t="s">
        <v>321</v>
      </c>
      <c r="Q613" s="30">
        <v>15</v>
      </c>
      <c r="R613" s="6" t="s">
        <v>41</v>
      </c>
      <c r="S613" s="8">
        <v>3.75</v>
      </c>
      <c r="T613" s="23">
        <v>0</v>
      </c>
      <c r="U613" s="23">
        <v>0</v>
      </c>
      <c r="V613" s="23">
        <v>0</v>
      </c>
      <c r="W613" s="5">
        <f t="shared" si="18"/>
        <v>3.75</v>
      </c>
      <c r="X613" s="5">
        <f t="shared" si="19"/>
        <v>11.25</v>
      </c>
      <c r="Y613" s="13">
        <v>22990070000</v>
      </c>
      <c r="Z613" s="20">
        <v>20989.330268999998</v>
      </c>
      <c r="AA613" s="20">
        <v>21972.879250000002</v>
      </c>
      <c r="AB613" s="20">
        <v>20981.239044000002</v>
      </c>
      <c r="AC613" s="51"/>
    </row>
    <row r="614" spans="1:29" s="4" customFormat="1" ht="13.5" hidden="1" customHeight="1" x14ac:dyDescent="0.25">
      <c r="A614" s="25">
        <v>11</v>
      </c>
      <c r="B614" s="24" t="s">
        <v>1053</v>
      </c>
      <c r="C614" s="24" t="s">
        <v>216</v>
      </c>
      <c r="D614" s="25">
        <v>79</v>
      </c>
      <c r="E614" s="25" t="s">
        <v>325</v>
      </c>
      <c r="F614" s="24" t="s">
        <v>280</v>
      </c>
      <c r="G614" s="24" t="s">
        <v>326</v>
      </c>
      <c r="H614" s="24" t="s">
        <v>59</v>
      </c>
      <c r="I614" s="24"/>
      <c r="J614" s="24" t="s">
        <v>274</v>
      </c>
      <c r="K614" s="24" t="s">
        <v>327</v>
      </c>
      <c r="L614" s="26">
        <v>26</v>
      </c>
      <c r="M614" s="27">
        <v>2581</v>
      </c>
      <c r="N614" s="28" t="s">
        <v>1136</v>
      </c>
      <c r="O614" s="29" t="s">
        <v>329</v>
      </c>
      <c r="P614" s="29" t="s">
        <v>330</v>
      </c>
      <c r="Q614" s="30">
        <v>4</v>
      </c>
      <c r="R614" s="6" t="s">
        <v>41</v>
      </c>
      <c r="S614" s="8">
        <v>1</v>
      </c>
      <c r="T614" s="23">
        <v>0</v>
      </c>
      <c r="U614" s="23">
        <v>0</v>
      </c>
      <c r="V614" s="23">
        <v>0</v>
      </c>
      <c r="W614" s="5">
        <f t="shared" si="18"/>
        <v>1</v>
      </c>
      <c r="X614" s="5">
        <f t="shared" si="19"/>
        <v>3</v>
      </c>
      <c r="Y614" s="13">
        <v>478286000</v>
      </c>
      <c r="Z614" s="20">
        <v>444.65920799999998</v>
      </c>
      <c r="AA614" s="20">
        <v>457.61766</v>
      </c>
      <c r="AB614" s="20">
        <v>470.95641000000001</v>
      </c>
      <c r="AC614" s="51"/>
    </row>
    <row r="615" spans="1:29" s="4" customFormat="1" ht="13.5" hidden="1" customHeight="1" x14ac:dyDescent="0.25">
      <c r="A615" s="25">
        <v>11</v>
      </c>
      <c r="B615" s="24" t="s">
        <v>1053</v>
      </c>
      <c r="C615" s="24" t="s">
        <v>101</v>
      </c>
      <c r="D615" s="25">
        <v>82</v>
      </c>
      <c r="E615" s="25" t="s">
        <v>334</v>
      </c>
      <c r="F615" s="24" t="s">
        <v>272</v>
      </c>
      <c r="G615" s="24" t="s">
        <v>335</v>
      </c>
      <c r="H615" s="24" t="s">
        <v>35</v>
      </c>
      <c r="I615" s="24"/>
      <c r="J615" s="24" t="s">
        <v>274</v>
      </c>
      <c r="K615" s="24" t="s">
        <v>336</v>
      </c>
      <c r="L615" s="26">
        <v>28</v>
      </c>
      <c r="M615" s="27">
        <v>2424</v>
      </c>
      <c r="N615" s="28" t="s">
        <v>1137</v>
      </c>
      <c r="O615" s="29" t="s">
        <v>1138</v>
      </c>
      <c r="P615" s="29" t="s">
        <v>64</v>
      </c>
      <c r="Q615" s="30">
        <v>26</v>
      </c>
      <c r="R615" s="6" t="s">
        <v>41</v>
      </c>
      <c r="S615" s="8">
        <v>7</v>
      </c>
      <c r="T615" s="23">
        <v>0</v>
      </c>
      <c r="U615" s="23">
        <v>0</v>
      </c>
      <c r="V615" s="23">
        <v>0</v>
      </c>
      <c r="W615" s="5">
        <f t="shared" si="18"/>
        <v>7</v>
      </c>
      <c r="X615" s="5">
        <f t="shared" si="19"/>
        <v>19</v>
      </c>
      <c r="Y615" s="13">
        <v>637715000</v>
      </c>
      <c r="Z615" s="20">
        <v>592.87894400000005</v>
      </c>
      <c r="AA615" s="20">
        <v>610.15688</v>
      </c>
      <c r="AB615" s="20">
        <v>627.94187999999997</v>
      </c>
      <c r="AC615" s="51"/>
    </row>
    <row r="616" spans="1:29" s="4" customFormat="1" ht="13.5" hidden="1" customHeight="1" x14ac:dyDescent="0.25">
      <c r="A616" s="25">
        <v>11</v>
      </c>
      <c r="B616" s="24" t="s">
        <v>1053</v>
      </c>
      <c r="C616" s="24" t="s">
        <v>101</v>
      </c>
      <c r="D616" s="25">
        <v>83</v>
      </c>
      <c r="E616" s="25" t="s">
        <v>339</v>
      </c>
      <c r="F616" s="24" t="s">
        <v>272</v>
      </c>
      <c r="G616" s="24" t="s">
        <v>335</v>
      </c>
      <c r="H616" s="24" t="s">
        <v>35</v>
      </c>
      <c r="I616" s="24"/>
      <c r="J616" s="24" t="s">
        <v>274</v>
      </c>
      <c r="K616" s="24" t="s">
        <v>336</v>
      </c>
      <c r="L616" s="26">
        <v>28</v>
      </c>
      <c r="M616" s="27">
        <v>2424</v>
      </c>
      <c r="N616" s="28" t="s">
        <v>1137</v>
      </c>
      <c r="O616" s="29" t="s">
        <v>1139</v>
      </c>
      <c r="P616" s="29" t="s">
        <v>64</v>
      </c>
      <c r="Q616" s="30">
        <v>1</v>
      </c>
      <c r="R616" s="6" t="s">
        <v>41</v>
      </c>
      <c r="S616" s="8">
        <v>0.25</v>
      </c>
      <c r="T616" s="23">
        <v>0</v>
      </c>
      <c r="U616" s="23">
        <v>0</v>
      </c>
      <c r="V616" s="23">
        <v>0</v>
      </c>
      <c r="W616" s="5">
        <f t="shared" si="18"/>
        <v>0.25</v>
      </c>
      <c r="X616" s="5">
        <f t="shared" si="19"/>
        <v>0.75</v>
      </c>
      <c r="Y616" s="13">
        <v>159428000</v>
      </c>
      <c r="Z616" s="20">
        <v>148.21973600000001</v>
      </c>
      <c r="AA616" s="20">
        <v>152.53922</v>
      </c>
      <c r="AB616" s="20">
        <v>156.98546999999999</v>
      </c>
      <c r="AC616" s="51"/>
    </row>
    <row r="617" spans="1:29" s="4" customFormat="1" ht="13.5" hidden="1" customHeight="1" x14ac:dyDescent="0.25">
      <c r="A617" s="25">
        <v>11</v>
      </c>
      <c r="B617" s="24" t="s">
        <v>1053</v>
      </c>
      <c r="C617" s="24" t="s">
        <v>101</v>
      </c>
      <c r="D617" s="25">
        <v>84</v>
      </c>
      <c r="E617" s="25" t="s">
        <v>341</v>
      </c>
      <c r="F617" s="24" t="s">
        <v>272</v>
      </c>
      <c r="G617" s="24" t="s">
        <v>335</v>
      </c>
      <c r="H617" s="24" t="s">
        <v>35</v>
      </c>
      <c r="I617" s="24"/>
      <c r="J617" s="24" t="s">
        <v>274</v>
      </c>
      <c r="K617" s="24" t="s">
        <v>336</v>
      </c>
      <c r="L617" s="26">
        <v>28</v>
      </c>
      <c r="M617" s="27">
        <v>2424</v>
      </c>
      <c r="N617" s="28" t="s">
        <v>1137</v>
      </c>
      <c r="O617" s="29" t="s">
        <v>1140</v>
      </c>
      <c r="P617" s="29" t="s">
        <v>64</v>
      </c>
      <c r="Q617" s="30">
        <v>2</v>
      </c>
      <c r="R617" s="6" t="s">
        <v>41</v>
      </c>
      <c r="S617" s="8">
        <v>0.5</v>
      </c>
      <c r="T617" s="23">
        <v>0</v>
      </c>
      <c r="U617" s="23">
        <v>0</v>
      </c>
      <c r="V617" s="23">
        <v>0</v>
      </c>
      <c r="W617" s="5">
        <f t="shared" si="18"/>
        <v>0.5</v>
      </c>
      <c r="X617" s="5">
        <f t="shared" si="19"/>
        <v>1.5</v>
      </c>
      <c r="Y617" s="13">
        <v>271022000</v>
      </c>
      <c r="Z617" s="20">
        <v>251.97355099999999</v>
      </c>
      <c r="AA617" s="20">
        <v>259.31667399999998</v>
      </c>
      <c r="AB617" s="20">
        <v>266.87529899999998</v>
      </c>
      <c r="AC617" s="51"/>
    </row>
    <row r="618" spans="1:29" s="4" customFormat="1" ht="13.5" hidden="1" customHeight="1" x14ac:dyDescent="0.25">
      <c r="A618" s="25">
        <v>11</v>
      </c>
      <c r="B618" s="24" t="s">
        <v>1053</v>
      </c>
      <c r="C618" s="24" t="s">
        <v>101</v>
      </c>
      <c r="D618" s="25">
        <v>86</v>
      </c>
      <c r="E618" s="25" t="s">
        <v>867</v>
      </c>
      <c r="F618" s="24" t="s">
        <v>272</v>
      </c>
      <c r="G618" s="24" t="s">
        <v>335</v>
      </c>
      <c r="H618" s="24" t="s">
        <v>35</v>
      </c>
      <c r="I618" s="24"/>
      <c r="J618" s="24" t="s">
        <v>274</v>
      </c>
      <c r="K618" s="24" t="s">
        <v>336</v>
      </c>
      <c r="L618" s="26">
        <v>28</v>
      </c>
      <c r="M618" s="27">
        <v>2424</v>
      </c>
      <c r="N618" s="28" t="s">
        <v>1137</v>
      </c>
      <c r="O618" s="29" t="s">
        <v>1141</v>
      </c>
      <c r="P618" s="29" t="s">
        <v>64</v>
      </c>
      <c r="Q618" s="30">
        <v>1</v>
      </c>
      <c r="R618" s="6" t="s">
        <v>41</v>
      </c>
      <c r="S618" s="8">
        <v>5</v>
      </c>
      <c r="T618" s="23">
        <v>0</v>
      </c>
      <c r="U618" s="23">
        <v>0</v>
      </c>
      <c r="V618" s="23">
        <v>0</v>
      </c>
      <c r="W618" s="5">
        <f t="shared" si="18"/>
        <v>5</v>
      </c>
      <c r="X618" s="5">
        <f t="shared" si="19"/>
        <v>-4</v>
      </c>
      <c r="Y618" s="13">
        <v>329809000</v>
      </c>
      <c r="Z618" s="20">
        <v>291.41817200000003</v>
      </c>
      <c r="AA618" s="20">
        <v>0</v>
      </c>
      <c r="AB618" s="20">
        <v>0</v>
      </c>
      <c r="AC618" s="51"/>
    </row>
    <row r="619" spans="1:29" s="4" customFormat="1" ht="13.5" hidden="1" customHeight="1" x14ac:dyDescent="0.25">
      <c r="A619" s="25">
        <v>11</v>
      </c>
      <c r="B619" s="24" t="s">
        <v>1053</v>
      </c>
      <c r="C619" s="24" t="s">
        <v>149</v>
      </c>
      <c r="D619" s="25">
        <v>92</v>
      </c>
      <c r="E619" s="25" t="s">
        <v>355</v>
      </c>
      <c r="F619" s="24" t="s">
        <v>151</v>
      </c>
      <c r="G619" s="24" t="s">
        <v>356</v>
      </c>
      <c r="H619" s="24" t="s">
        <v>59</v>
      </c>
      <c r="I619" s="24" t="s">
        <v>357</v>
      </c>
      <c r="J619" s="24" t="s">
        <v>153</v>
      </c>
      <c r="K619" s="24" t="s">
        <v>358</v>
      </c>
      <c r="L619" s="26">
        <v>30</v>
      </c>
      <c r="M619" s="27">
        <v>2537</v>
      </c>
      <c r="N619" s="28" t="s">
        <v>1142</v>
      </c>
      <c r="O619" s="29" t="s">
        <v>1143</v>
      </c>
      <c r="P619" s="29" t="s">
        <v>67</v>
      </c>
      <c r="Q619" s="30">
        <v>5</v>
      </c>
      <c r="R619" s="6" t="s">
        <v>41</v>
      </c>
      <c r="S619" s="8">
        <v>2</v>
      </c>
      <c r="T619" s="23">
        <v>0</v>
      </c>
      <c r="U619" s="23">
        <v>0</v>
      </c>
      <c r="V619" s="23">
        <v>0</v>
      </c>
      <c r="W619" s="5">
        <f t="shared" si="18"/>
        <v>2</v>
      </c>
      <c r="X619" s="5">
        <f t="shared" si="19"/>
        <v>3</v>
      </c>
      <c r="Y619" s="13">
        <v>150000000</v>
      </c>
      <c r="Z619" s="20">
        <v>592.87894400000005</v>
      </c>
      <c r="AA619" s="20">
        <v>610.15688</v>
      </c>
      <c r="AB619" s="20">
        <v>627.94187999999997</v>
      </c>
      <c r="AC619" s="51"/>
    </row>
    <row r="620" spans="1:29" s="4" customFormat="1" ht="13.5" hidden="1" customHeight="1" x14ac:dyDescent="0.25">
      <c r="A620" s="25">
        <v>11</v>
      </c>
      <c r="B620" s="24" t="s">
        <v>1053</v>
      </c>
      <c r="C620" s="24" t="s">
        <v>149</v>
      </c>
      <c r="D620" s="25">
        <v>93</v>
      </c>
      <c r="E620" s="25" t="s">
        <v>361</v>
      </c>
      <c r="F620" s="24" t="s">
        <v>151</v>
      </c>
      <c r="G620" s="24" t="s">
        <v>362</v>
      </c>
      <c r="H620" s="24" t="s">
        <v>59</v>
      </c>
      <c r="I620" s="24" t="s">
        <v>357</v>
      </c>
      <c r="J620" s="24" t="s">
        <v>153</v>
      </c>
      <c r="K620" s="24" t="s">
        <v>358</v>
      </c>
      <c r="L620" s="26">
        <v>30</v>
      </c>
      <c r="M620" s="27">
        <v>2537</v>
      </c>
      <c r="N620" s="28" t="s">
        <v>1142</v>
      </c>
      <c r="O620" s="29" t="s">
        <v>363</v>
      </c>
      <c r="P620" s="29" t="s">
        <v>364</v>
      </c>
      <c r="Q620" s="30">
        <v>4</v>
      </c>
      <c r="R620" s="6" t="s">
        <v>41</v>
      </c>
      <c r="S620" s="8">
        <v>1</v>
      </c>
      <c r="T620" s="23">
        <v>0</v>
      </c>
      <c r="U620" s="23">
        <v>0</v>
      </c>
      <c r="V620" s="23">
        <v>0</v>
      </c>
      <c r="W620" s="5">
        <f t="shared" si="18"/>
        <v>1</v>
      </c>
      <c r="X620" s="5">
        <f t="shared" si="19"/>
        <v>3</v>
      </c>
      <c r="Y620" s="13">
        <v>17387102000</v>
      </c>
      <c r="Z620" s="20">
        <v>15711.292015999999</v>
      </c>
      <c r="AA620" s="20">
        <v>16169.15732</v>
      </c>
      <c r="AB620" s="20">
        <v>16640.45982</v>
      </c>
      <c r="AC620" s="51"/>
    </row>
    <row r="621" spans="1:29" s="4" customFormat="1" ht="13.5" hidden="1" customHeight="1" x14ac:dyDescent="0.25">
      <c r="A621" s="25">
        <v>11</v>
      </c>
      <c r="B621" s="24" t="s">
        <v>1053</v>
      </c>
      <c r="C621" s="24" t="s">
        <v>149</v>
      </c>
      <c r="D621" s="25">
        <v>94</v>
      </c>
      <c r="E621" s="25" t="s">
        <v>365</v>
      </c>
      <c r="F621" s="24" t="s">
        <v>151</v>
      </c>
      <c r="G621" s="24" t="s">
        <v>366</v>
      </c>
      <c r="H621" s="24" t="s">
        <v>59</v>
      </c>
      <c r="I621" s="24" t="s">
        <v>357</v>
      </c>
      <c r="J621" s="24" t="s">
        <v>153</v>
      </c>
      <c r="K621" s="24" t="s">
        <v>358</v>
      </c>
      <c r="L621" s="26">
        <v>30</v>
      </c>
      <c r="M621" s="27">
        <v>2537</v>
      </c>
      <c r="N621" s="28" t="s">
        <v>1142</v>
      </c>
      <c r="O621" s="29" t="s">
        <v>367</v>
      </c>
      <c r="P621" s="29" t="s">
        <v>368</v>
      </c>
      <c r="Q621" s="30">
        <v>4</v>
      </c>
      <c r="R621" s="6" t="s">
        <v>41</v>
      </c>
      <c r="S621" s="8">
        <v>1</v>
      </c>
      <c r="T621" s="23">
        <v>0</v>
      </c>
      <c r="U621" s="23">
        <v>0</v>
      </c>
      <c r="V621" s="23">
        <v>0</v>
      </c>
      <c r="W621" s="5">
        <f t="shared" si="18"/>
        <v>1</v>
      </c>
      <c r="X621" s="5">
        <f t="shared" si="19"/>
        <v>3</v>
      </c>
      <c r="Y621" s="13">
        <v>6377111000</v>
      </c>
      <c r="Z621" s="20">
        <v>5928.7894399999996</v>
      </c>
      <c r="AA621" s="20">
        <v>6101.5688</v>
      </c>
      <c r="AB621" s="20">
        <v>6279.4188000000004</v>
      </c>
      <c r="AC621" s="51"/>
    </row>
    <row r="622" spans="1:29" s="4" customFormat="1" ht="13.5" hidden="1" customHeight="1" x14ac:dyDescent="0.25">
      <c r="A622" s="25">
        <v>11</v>
      </c>
      <c r="B622" s="24" t="s">
        <v>1053</v>
      </c>
      <c r="C622" s="24" t="s">
        <v>175</v>
      </c>
      <c r="D622" s="25">
        <v>96</v>
      </c>
      <c r="E622" s="25" t="s">
        <v>376</v>
      </c>
      <c r="F622" s="24" t="s">
        <v>370</v>
      </c>
      <c r="G622" s="24" t="s">
        <v>371</v>
      </c>
      <c r="H622" s="24" t="s">
        <v>35</v>
      </c>
      <c r="I622" s="24"/>
      <c r="J622" s="24" t="s">
        <v>153</v>
      </c>
      <c r="K622" s="24" t="s">
        <v>372</v>
      </c>
      <c r="L622" s="26">
        <v>31</v>
      </c>
      <c r="M622" s="27">
        <v>2563</v>
      </c>
      <c r="N622" s="28" t="s">
        <v>1144</v>
      </c>
      <c r="O622" s="29" t="s">
        <v>1145</v>
      </c>
      <c r="P622" s="29" t="s">
        <v>40</v>
      </c>
      <c r="Q622" s="30">
        <v>3</v>
      </c>
      <c r="R622" s="6" t="s">
        <v>41</v>
      </c>
      <c r="S622" s="8">
        <v>1</v>
      </c>
      <c r="T622" s="23">
        <v>0</v>
      </c>
      <c r="U622" s="23">
        <v>0</v>
      </c>
      <c r="V622" s="23">
        <v>0</v>
      </c>
      <c r="W622" s="5">
        <f t="shared" si="18"/>
        <v>1</v>
      </c>
      <c r="X622" s="5">
        <f t="shared" si="19"/>
        <v>2</v>
      </c>
      <c r="Y622" s="13">
        <v>1506768000</v>
      </c>
      <c r="Z622" s="20">
        <v>1400.8410289999999</v>
      </c>
      <c r="AA622" s="20">
        <v>1441.6649480000001</v>
      </c>
      <c r="AB622" s="20">
        <v>1483.6869449999999</v>
      </c>
      <c r="AC622" s="51"/>
    </row>
    <row r="623" spans="1:29" s="4" customFormat="1" ht="13.5" hidden="1" customHeight="1" x14ac:dyDescent="0.25">
      <c r="A623" s="25">
        <v>11</v>
      </c>
      <c r="B623" s="24" t="s">
        <v>1053</v>
      </c>
      <c r="C623" s="24" t="s">
        <v>149</v>
      </c>
      <c r="D623" s="25">
        <v>97</v>
      </c>
      <c r="E623" s="25" t="s">
        <v>378</v>
      </c>
      <c r="F623" s="24" t="s">
        <v>379</v>
      </c>
      <c r="G623" s="24" t="s">
        <v>380</v>
      </c>
      <c r="H623" s="24" t="s">
        <v>35</v>
      </c>
      <c r="I623" s="24"/>
      <c r="J623" s="24" t="s">
        <v>153</v>
      </c>
      <c r="K623" s="24" t="s">
        <v>154</v>
      </c>
      <c r="L623" s="26">
        <v>32</v>
      </c>
      <c r="M623" s="27">
        <v>2504</v>
      </c>
      <c r="N623" s="28" t="s">
        <v>1146</v>
      </c>
      <c r="O623" s="29" t="s">
        <v>664</v>
      </c>
      <c r="P623" s="29" t="s">
        <v>383</v>
      </c>
      <c r="Q623" s="30">
        <v>300</v>
      </c>
      <c r="R623" s="6" t="s">
        <v>41</v>
      </c>
      <c r="S623" s="8">
        <v>100</v>
      </c>
      <c r="T623" s="23">
        <v>0</v>
      </c>
      <c r="U623" s="23">
        <v>0</v>
      </c>
      <c r="V623" s="23">
        <v>0</v>
      </c>
      <c r="W623" s="5">
        <f t="shared" si="18"/>
        <v>100</v>
      </c>
      <c r="X623" s="5">
        <f t="shared" si="19"/>
        <v>200</v>
      </c>
      <c r="Y623" s="13">
        <v>1889223000</v>
      </c>
      <c r="Z623" s="20">
        <v>1756.4038720000001</v>
      </c>
      <c r="AA623" s="20">
        <v>1807.589757</v>
      </c>
      <c r="AB623" s="20">
        <v>1860.27782</v>
      </c>
      <c r="AC623" s="51"/>
    </row>
    <row r="624" spans="1:29" s="4" customFormat="1" ht="13.5" hidden="1" customHeight="1" x14ac:dyDescent="0.25">
      <c r="A624" s="25">
        <v>11</v>
      </c>
      <c r="B624" s="24" t="s">
        <v>1053</v>
      </c>
      <c r="C624" s="24" t="s">
        <v>149</v>
      </c>
      <c r="D624" s="25">
        <v>98</v>
      </c>
      <c r="E624" s="25" t="s">
        <v>384</v>
      </c>
      <c r="F624" s="24" t="s">
        <v>379</v>
      </c>
      <c r="G624" s="24" t="s">
        <v>385</v>
      </c>
      <c r="H624" s="24" t="s">
        <v>35</v>
      </c>
      <c r="I624" s="24"/>
      <c r="J624" s="24" t="s">
        <v>153</v>
      </c>
      <c r="K624" s="24" t="s">
        <v>154</v>
      </c>
      <c r="L624" s="26">
        <v>32</v>
      </c>
      <c r="M624" s="27">
        <v>2504</v>
      </c>
      <c r="N624" s="28" t="s">
        <v>1146</v>
      </c>
      <c r="O624" s="29" t="s">
        <v>1147</v>
      </c>
      <c r="P624" s="29" t="s">
        <v>200</v>
      </c>
      <c r="Q624" s="30">
        <v>3000</v>
      </c>
      <c r="R624" s="6" t="s">
        <v>41</v>
      </c>
      <c r="S624" s="8">
        <v>750</v>
      </c>
      <c r="T624" s="23">
        <v>0</v>
      </c>
      <c r="U624" s="23">
        <v>0</v>
      </c>
      <c r="V624" s="23">
        <v>0</v>
      </c>
      <c r="W624" s="5">
        <f t="shared" si="18"/>
        <v>750</v>
      </c>
      <c r="X624" s="5">
        <f t="shared" si="19"/>
        <v>2250</v>
      </c>
      <c r="Y624" s="13">
        <v>918484000</v>
      </c>
      <c r="Z624" s="20">
        <v>853.91020300000002</v>
      </c>
      <c r="AA624" s="20">
        <v>878.79522599999996</v>
      </c>
      <c r="AB624" s="20">
        <v>904.41056100000003</v>
      </c>
      <c r="AC624" s="51"/>
    </row>
    <row r="625" spans="1:29" s="4" customFormat="1" ht="13.5" hidden="1" customHeight="1" x14ac:dyDescent="0.25">
      <c r="A625" s="25">
        <v>11</v>
      </c>
      <c r="B625" s="24" t="s">
        <v>1053</v>
      </c>
      <c r="C625" s="24" t="s">
        <v>149</v>
      </c>
      <c r="D625" s="25">
        <v>99</v>
      </c>
      <c r="E625" s="25" t="s">
        <v>387</v>
      </c>
      <c r="F625" s="24" t="s">
        <v>379</v>
      </c>
      <c r="G625" s="24" t="s">
        <v>388</v>
      </c>
      <c r="H625" s="24" t="s">
        <v>59</v>
      </c>
      <c r="I625" s="24"/>
      <c r="J625" s="24" t="s">
        <v>153</v>
      </c>
      <c r="K625" s="24" t="s">
        <v>154</v>
      </c>
      <c r="L625" s="26">
        <v>32</v>
      </c>
      <c r="M625" s="27">
        <v>2504</v>
      </c>
      <c r="N625" s="28" t="s">
        <v>1146</v>
      </c>
      <c r="O625" s="29" t="s">
        <v>876</v>
      </c>
      <c r="P625" s="29" t="s">
        <v>390</v>
      </c>
      <c r="Q625" s="30">
        <v>150</v>
      </c>
      <c r="R625" s="6" t="s">
        <v>41</v>
      </c>
      <c r="S625" s="8">
        <v>50</v>
      </c>
      <c r="T625" s="23">
        <v>0</v>
      </c>
      <c r="U625" s="23">
        <v>0</v>
      </c>
      <c r="V625" s="23">
        <v>0</v>
      </c>
      <c r="W625" s="5">
        <f t="shared" si="18"/>
        <v>50</v>
      </c>
      <c r="X625" s="5">
        <f t="shared" si="19"/>
        <v>100</v>
      </c>
      <c r="Y625" s="13">
        <v>797133000</v>
      </c>
      <c r="Z625" s="20">
        <v>741.09867999999994</v>
      </c>
      <c r="AA625" s="20">
        <v>762.6961</v>
      </c>
      <c r="AB625" s="20">
        <v>784.92735000000005</v>
      </c>
      <c r="AC625" s="51"/>
    </row>
    <row r="626" spans="1:29" s="4" customFormat="1" ht="13.5" hidden="1" customHeight="1" x14ac:dyDescent="0.25">
      <c r="A626" s="25">
        <v>11</v>
      </c>
      <c r="B626" s="24" t="s">
        <v>1053</v>
      </c>
      <c r="C626" s="24" t="s">
        <v>149</v>
      </c>
      <c r="D626" s="25">
        <v>107</v>
      </c>
      <c r="E626" s="25" t="s">
        <v>391</v>
      </c>
      <c r="F626" s="24" t="s">
        <v>379</v>
      </c>
      <c r="G626" s="24" t="s">
        <v>392</v>
      </c>
      <c r="H626" s="24" t="s">
        <v>35</v>
      </c>
      <c r="I626" s="24"/>
      <c r="J626" s="24" t="s">
        <v>153</v>
      </c>
      <c r="K626" s="24" t="s">
        <v>154</v>
      </c>
      <c r="L626" s="26">
        <v>32</v>
      </c>
      <c r="M626" s="27">
        <v>2504</v>
      </c>
      <c r="N626" s="28" t="s">
        <v>1146</v>
      </c>
      <c r="O626" s="29" t="s">
        <v>393</v>
      </c>
      <c r="P626" s="29" t="s">
        <v>394</v>
      </c>
      <c r="Q626" s="30">
        <v>20</v>
      </c>
      <c r="R626" s="6" t="s">
        <v>41</v>
      </c>
      <c r="S626" s="8">
        <v>6</v>
      </c>
      <c r="T626" s="23">
        <v>0</v>
      </c>
      <c r="U626" s="23">
        <v>0</v>
      </c>
      <c r="V626" s="23">
        <v>0</v>
      </c>
      <c r="W626" s="5">
        <f t="shared" si="18"/>
        <v>6</v>
      </c>
      <c r="X626" s="5">
        <f t="shared" si="19"/>
        <v>14</v>
      </c>
      <c r="Y626" s="13">
        <v>1200000000</v>
      </c>
      <c r="Z626" s="20">
        <v>1178.511573</v>
      </c>
      <c r="AA626" s="20">
        <v>1212.85627</v>
      </c>
      <c r="AB626" s="20">
        <v>1248.208897</v>
      </c>
      <c r="AC626" s="51"/>
    </row>
    <row r="627" spans="1:29" s="4" customFormat="1" ht="13.5" hidden="1" customHeight="1" x14ac:dyDescent="0.25">
      <c r="A627" s="25">
        <v>11</v>
      </c>
      <c r="B627" s="24" t="s">
        <v>1053</v>
      </c>
      <c r="C627" s="24" t="s">
        <v>149</v>
      </c>
      <c r="D627" s="25">
        <v>108</v>
      </c>
      <c r="E627" s="25" t="s">
        <v>395</v>
      </c>
      <c r="F627" s="24" t="s">
        <v>379</v>
      </c>
      <c r="G627" s="24" t="s">
        <v>392</v>
      </c>
      <c r="H627" s="24" t="s">
        <v>35</v>
      </c>
      <c r="I627" s="24"/>
      <c r="J627" s="24" t="s">
        <v>153</v>
      </c>
      <c r="K627" s="24" t="s">
        <v>154</v>
      </c>
      <c r="L627" s="26">
        <v>32</v>
      </c>
      <c r="M627" s="27">
        <v>2504</v>
      </c>
      <c r="N627" s="28" t="s">
        <v>1146</v>
      </c>
      <c r="O627" s="29" t="s">
        <v>1148</v>
      </c>
      <c r="P627" s="29" t="s">
        <v>64</v>
      </c>
      <c r="Q627" s="30">
        <v>70</v>
      </c>
      <c r="R627" s="6" t="s">
        <v>41</v>
      </c>
      <c r="S627" s="8">
        <v>18</v>
      </c>
      <c r="T627" s="23">
        <v>0</v>
      </c>
      <c r="U627" s="23">
        <v>0</v>
      </c>
      <c r="V627" s="23">
        <v>0</v>
      </c>
      <c r="W627" s="5">
        <f t="shared" si="18"/>
        <v>18</v>
      </c>
      <c r="X627" s="5">
        <f t="shared" si="19"/>
        <v>52</v>
      </c>
      <c r="Y627" s="13">
        <v>386482000</v>
      </c>
      <c r="Z627" s="20">
        <v>296.43947200000002</v>
      </c>
      <c r="AA627" s="20">
        <v>305.07844</v>
      </c>
      <c r="AB627" s="20">
        <v>313.97093999999998</v>
      </c>
      <c r="AC627" s="51"/>
    </row>
    <row r="628" spans="1:29" s="4" customFormat="1" ht="13.5" hidden="1" customHeight="1" x14ac:dyDescent="0.25">
      <c r="A628" s="25">
        <v>11</v>
      </c>
      <c r="B628" s="24" t="s">
        <v>1053</v>
      </c>
      <c r="C628" s="24" t="s">
        <v>149</v>
      </c>
      <c r="D628" s="25">
        <v>109</v>
      </c>
      <c r="E628" s="25" t="s">
        <v>397</v>
      </c>
      <c r="F628" s="24" t="s">
        <v>151</v>
      </c>
      <c r="G628" s="24" t="s">
        <v>398</v>
      </c>
      <c r="H628" s="24" t="s">
        <v>35</v>
      </c>
      <c r="I628" s="24"/>
      <c r="J628" s="24" t="s">
        <v>153</v>
      </c>
      <c r="K628" s="24" t="s">
        <v>154</v>
      </c>
      <c r="L628" s="26">
        <v>32</v>
      </c>
      <c r="M628" s="27">
        <v>2504</v>
      </c>
      <c r="N628" s="28" t="s">
        <v>1146</v>
      </c>
      <c r="O628" s="29" t="s">
        <v>1149</v>
      </c>
      <c r="P628" s="29" t="s">
        <v>400</v>
      </c>
      <c r="Q628" s="30">
        <v>25</v>
      </c>
      <c r="R628" s="6" t="s">
        <v>41</v>
      </c>
      <c r="S628" s="8">
        <v>7</v>
      </c>
      <c r="T628" s="23">
        <v>0</v>
      </c>
      <c r="U628" s="23">
        <v>0</v>
      </c>
      <c r="V628" s="23">
        <v>0</v>
      </c>
      <c r="W628" s="5">
        <f t="shared" si="18"/>
        <v>7</v>
      </c>
      <c r="X628" s="5">
        <f t="shared" si="19"/>
        <v>18</v>
      </c>
      <c r="Y628" s="13">
        <v>1187015000</v>
      </c>
      <c r="Z628" s="20">
        <v>1103.5666349999999</v>
      </c>
      <c r="AA628" s="20">
        <v>1135.7272539999999</v>
      </c>
      <c r="AB628" s="20">
        <v>1168.8317059999999</v>
      </c>
      <c r="AC628" s="51"/>
    </row>
    <row r="629" spans="1:29" s="4" customFormat="1" ht="13.5" hidden="1" customHeight="1" x14ac:dyDescent="0.25">
      <c r="A629" s="25">
        <v>11</v>
      </c>
      <c r="B629" s="24" t="s">
        <v>1053</v>
      </c>
      <c r="C629" s="24" t="s">
        <v>186</v>
      </c>
      <c r="D629" s="25">
        <v>62</v>
      </c>
      <c r="E629" s="25" t="s">
        <v>401</v>
      </c>
      <c r="F629" s="24" t="s">
        <v>272</v>
      </c>
      <c r="G629" s="24" t="s">
        <v>402</v>
      </c>
      <c r="H629" s="24" t="s">
        <v>35</v>
      </c>
      <c r="I629" s="24"/>
      <c r="J629" s="24" t="s">
        <v>274</v>
      </c>
      <c r="K629" s="24" t="s">
        <v>275</v>
      </c>
      <c r="L629" s="26">
        <v>33</v>
      </c>
      <c r="M629" s="27">
        <v>2533</v>
      </c>
      <c r="N629" s="28" t="s">
        <v>1150</v>
      </c>
      <c r="O629" s="29" t="s">
        <v>1151</v>
      </c>
      <c r="P629" s="29" t="s">
        <v>67</v>
      </c>
      <c r="Q629" s="30">
        <v>15</v>
      </c>
      <c r="R629" s="6" t="s">
        <v>41</v>
      </c>
      <c r="S629" s="8">
        <v>4</v>
      </c>
      <c r="T629" s="23">
        <v>0</v>
      </c>
      <c r="U629" s="23">
        <v>0</v>
      </c>
      <c r="V629" s="23">
        <v>0</v>
      </c>
      <c r="W629" s="5">
        <f t="shared" si="18"/>
        <v>4</v>
      </c>
      <c r="X629" s="5">
        <f t="shared" si="19"/>
        <v>11</v>
      </c>
      <c r="Y629" s="13">
        <v>1270632000</v>
      </c>
      <c r="Z629" s="20">
        <v>1181.309814</v>
      </c>
      <c r="AA629" s="20">
        <v>1215.736058</v>
      </c>
      <c r="AB629" s="20">
        <v>1251.172626</v>
      </c>
      <c r="AC629" s="51"/>
    </row>
    <row r="630" spans="1:29" s="4" customFormat="1" ht="13.5" hidden="1" customHeight="1" x14ac:dyDescent="0.25">
      <c r="A630" s="25">
        <v>11</v>
      </c>
      <c r="B630" s="24" t="s">
        <v>1053</v>
      </c>
      <c r="C630" s="24" t="s">
        <v>149</v>
      </c>
      <c r="D630" s="25">
        <v>102</v>
      </c>
      <c r="E630" s="25" t="s">
        <v>1152</v>
      </c>
      <c r="F630" s="24" t="s">
        <v>406</v>
      </c>
      <c r="G630" s="24" t="s">
        <v>407</v>
      </c>
      <c r="H630" s="24" t="s">
        <v>59</v>
      </c>
      <c r="I630" s="24"/>
      <c r="J630" s="24" t="s">
        <v>153</v>
      </c>
      <c r="K630" s="24" t="s">
        <v>154</v>
      </c>
      <c r="L630" s="26">
        <v>34</v>
      </c>
      <c r="M630" s="27">
        <v>2554</v>
      </c>
      <c r="N630" s="28" t="s">
        <v>1153</v>
      </c>
      <c r="O630" s="29" t="s">
        <v>1154</v>
      </c>
      <c r="P630" s="29" t="s">
        <v>1155</v>
      </c>
      <c r="Q630" s="30">
        <v>4</v>
      </c>
      <c r="R630" s="6" t="s">
        <v>41</v>
      </c>
      <c r="S630" s="8">
        <v>1</v>
      </c>
      <c r="T630" s="23">
        <v>0</v>
      </c>
      <c r="U630" s="23">
        <v>0</v>
      </c>
      <c r="V630" s="23">
        <v>0</v>
      </c>
      <c r="W630" s="5">
        <f t="shared" si="18"/>
        <v>1</v>
      </c>
      <c r="X630" s="5">
        <f t="shared" si="19"/>
        <v>3</v>
      </c>
      <c r="Y630" s="13">
        <v>318857000</v>
      </c>
      <c r="Z630" s="20">
        <v>296.43947200000002</v>
      </c>
      <c r="AA630" s="20">
        <v>305.07844</v>
      </c>
      <c r="AB630" s="20">
        <v>313.97093999999998</v>
      </c>
      <c r="AC630" s="51"/>
    </row>
    <row r="631" spans="1:29" s="4" customFormat="1" ht="13.5" hidden="1" customHeight="1" x14ac:dyDescent="0.25">
      <c r="A631" s="25">
        <v>11</v>
      </c>
      <c r="B631" s="24" t="s">
        <v>1053</v>
      </c>
      <c r="C631" s="24" t="s">
        <v>149</v>
      </c>
      <c r="D631" s="25">
        <v>103</v>
      </c>
      <c r="E631" s="25" t="s">
        <v>405</v>
      </c>
      <c r="F631" s="24" t="s">
        <v>406</v>
      </c>
      <c r="G631" s="24" t="s">
        <v>407</v>
      </c>
      <c r="H631" s="24" t="s">
        <v>59</v>
      </c>
      <c r="I631" s="24"/>
      <c r="J631" s="24" t="s">
        <v>153</v>
      </c>
      <c r="K631" s="24" t="s">
        <v>154</v>
      </c>
      <c r="L631" s="26">
        <v>34</v>
      </c>
      <c r="M631" s="27">
        <v>2554</v>
      </c>
      <c r="N631" s="28" t="s">
        <v>1153</v>
      </c>
      <c r="O631" s="29" t="s">
        <v>409</v>
      </c>
      <c r="P631" s="29" t="s">
        <v>410</v>
      </c>
      <c r="Q631" s="30">
        <v>1</v>
      </c>
      <c r="R631" s="6" t="s">
        <v>41</v>
      </c>
      <c r="S631" s="8">
        <v>0.25</v>
      </c>
      <c r="T631" s="23">
        <v>0</v>
      </c>
      <c r="U631" s="23">
        <v>0</v>
      </c>
      <c r="V631" s="23">
        <v>0</v>
      </c>
      <c r="W631" s="5">
        <f t="shared" si="18"/>
        <v>0.25</v>
      </c>
      <c r="X631" s="5">
        <f t="shared" si="19"/>
        <v>0.75</v>
      </c>
      <c r="Y631" s="13">
        <v>47824000</v>
      </c>
      <c r="Z631" s="20">
        <v>44.465921000000002</v>
      </c>
      <c r="AA631" s="20">
        <v>45.761766000000001</v>
      </c>
      <c r="AB631" s="20">
        <v>47.095641000000001</v>
      </c>
      <c r="AC631" s="51"/>
    </row>
    <row r="632" spans="1:29" s="4" customFormat="1" ht="13.5" hidden="1" customHeight="1" x14ac:dyDescent="0.25">
      <c r="A632" s="25">
        <v>11</v>
      </c>
      <c r="B632" s="24" t="s">
        <v>1053</v>
      </c>
      <c r="C632" s="24" t="s">
        <v>149</v>
      </c>
      <c r="D632" s="25">
        <v>104</v>
      </c>
      <c r="E632" s="25" t="s">
        <v>411</v>
      </c>
      <c r="F632" s="24" t="s">
        <v>406</v>
      </c>
      <c r="G632" s="24" t="s">
        <v>407</v>
      </c>
      <c r="H632" s="24" t="s">
        <v>59</v>
      </c>
      <c r="I632" s="24"/>
      <c r="J632" s="24" t="s">
        <v>153</v>
      </c>
      <c r="K632" s="24" t="s">
        <v>154</v>
      </c>
      <c r="L632" s="26">
        <v>34</v>
      </c>
      <c r="M632" s="27">
        <v>2554</v>
      </c>
      <c r="N632" s="28" t="s">
        <v>1153</v>
      </c>
      <c r="O632" s="29" t="s">
        <v>1156</v>
      </c>
      <c r="P632" s="29" t="s">
        <v>413</v>
      </c>
      <c r="Q632" s="30">
        <v>4</v>
      </c>
      <c r="R632" s="6" t="s">
        <v>41</v>
      </c>
      <c r="S632" s="8">
        <v>1</v>
      </c>
      <c r="T632" s="23">
        <v>0</v>
      </c>
      <c r="U632" s="23">
        <v>0</v>
      </c>
      <c r="V632" s="23">
        <v>0</v>
      </c>
      <c r="W632" s="5">
        <f t="shared" si="18"/>
        <v>1</v>
      </c>
      <c r="X632" s="5">
        <f t="shared" si="19"/>
        <v>3</v>
      </c>
      <c r="Y632" s="13">
        <v>318857000</v>
      </c>
      <c r="Z632" s="20">
        <v>296.43947200000002</v>
      </c>
      <c r="AA632" s="20">
        <v>305.07844</v>
      </c>
      <c r="AB632" s="20">
        <v>313.97093999999998</v>
      </c>
      <c r="AC632" s="51"/>
    </row>
    <row r="633" spans="1:29" s="4" customFormat="1" ht="13.5" hidden="1" customHeight="1" x14ac:dyDescent="0.25">
      <c r="A633" s="25">
        <v>18</v>
      </c>
      <c r="B633" s="24" t="s">
        <v>1157</v>
      </c>
      <c r="C633" s="24" t="s">
        <v>31</v>
      </c>
      <c r="D633" s="25">
        <v>1</v>
      </c>
      <c r="E633" s="25" t="s">
        <v>32</v>
      </c>
      <c r="F633" s="24" t="s">
        <v>33</v>
      </c>
      <c r="G633" s="24" t="s">
        <v>34</v>
      </c>
      <c r="H633" s="24" t="s">
        <v>35</v>
      </c>
      <c r="I633" s="24"/>
      <c r="J633" s="24" t="s">
        <v>36</v>
      </c>
      <c r="K633" s="24" t="s">
        <v>37</v>
      </c>
      <c r="L633" s="26">
        <v>1</v>
      </c>
      <c r="M633" s="27">
        <v>2670</v>
      </c>
      <c r="N633" s="28" t="s">
        <v>1158</v>
      </c>
      <c r="O633" s="29" t="s">
        <v>1159</v>
      </c>
      <c r="P633" s="29" t="s">
        <v>40</v>
      </c>
      <c r="Q633" s="30">
        <v>40</v>
      </c>
      <c r="R633" s="6" t="s">
        <v>41</v>
      </c>
      <c r="S633" s="8">
        <v>10</v>
      </c>
      <c r="T633" s="23">
        <v>0</v>
      </c>
      <c r="U633" s="23">
        <v>0</v>
      </c>
      <c r="V633" s="23">
        <v>0</v>
      </c>
      <c r="W633" s="5">
        <f t="shared" si="18"/>
        <v>10</v>
      </c>
      <c r="X633" s="5">
        <f t="shared" si="19"/>
        <v>30</v>
      </c>
      <c r="Y633" s="13">
        <v>761995000</v>
      </c>
      <c r="Z633" s="20">
        <v>686.15077099999996</v>
      </c>
      <c r="AA633" s="20">
        <v>706.12893399999996</v>
      </c>
      <c r="AB633" s="20">
        <v>726.69291099999998</v>
      </c>
      <c r="AC633" s="51"/>
    </row>
    <row r="634" spans="1:29" s="4" customFormat="1" ht="13.5" hidden="1" customHeight="1" x14ac:dyDescent="0.25">
      <c r="A634" s="25">
        <v>18</v>
      </c>
      <c r="B634" s="24" t="s">
        <v>1157</v>
      </c>
      <c r="C634" s="24" t="s">
        <v>31</v>
      </c>
      <c r="D634" s="25">
        <v>2</v>
      </c>
      <c r="E634" s="25" t="s">
        <v>42</v>
      </c>
      <c r="F634" s="24" t="s">
        <v>33</v>
      </c>
      <c r="G634" s="24" t="s">
        <v>34</v>
      </c>
      <c r="H634" s="24" t="s">
        <v>35</v>
      </c>
      <c r="I634" s="24"/>
      <c r="J634" s="24" t="s">
        <v>36</v>
      </c>
      <c r="K634" s="24" t="s">
        <v>37</v>
      </c>
      <c r="L634" s="26">
        <v>1</v>
      </c>
      <c r="M634" s="27">
        <v>2670</v>
      </c>
      <c r="N634" s="28" t="s">
        <v>1158</v>
      </c>
      <c r="O634" s="29" t="s">
        <v>43</v>
      </c>
      <c r="P634" s="29" t="s">
        <v>44</v>
      </c>
      <c r="Q634" s="30">
        <v>4</v>
      </c>
      <c r="R634" s="6" t="s">
        <v>41</v>
      </c>
      <c r="S634" s="8">
        <v>1</v>
      </c>
      <c r="T634" s="23">
        <v>0</v>
      </c>
      <c r="U634" s="23">
        <v>0</v>
      </c>
      <c r="V634" s="23">
        <v>0</v>
      </c>
      <c r="W634" s="5">
        <f t="shared" si="18"/>
        <v>1</v>
      </c>
      <c r="X634" s="5">
        <f t="shared" si="19"/>
        <v>3</v>
      </c>
      <c r="Y634" s="13">
        <v>253999000</v>
      </c>
      <c r="Z634" s="20">
        <v>228.71692400000001</v>
      </c>
      <c r="AA634" s="20">
        <v>235.37631099999999</v>
      </c>
      <c r="AB634" s="20">
        <v>242.23097000000001</v>
      </c>
      <c r="AC634" s="51"/>
    </row>
    <row r="635" spans="1:29" s="4" customFormat="1" ht="13.5" hidden="1" customHeight="1" x14ac:dyDescent="0.25">
      <c r="A635" s="25">
        <v>18</v>
      </c>
      <c r="B635" s="24" t="s">
        <v>1157</v>
      </c>
      <c r="C635" s="24" t="s">
        <v>31</v>
      </c>
      <c r="D635" s="25">
        <v>3</v>
      </c>
      <c r="E635" s="25" t="s">
        <v>45</v>
      </c>
      <c r="F635" s="24" t="s">
        <v>33</v>
      </c>
      <c r="G635" s="24" t="s">
        <v>34</v>
      </c>
      <c r="H635" s="24" t="s">
        <v>35</v>
      </c>
      <c r="I635" s="24"/>
      <c r="J635" s="24" t="s">
        <v>36</v>
      </c>
      <c r="K635" s="24" t="s">
        <v>37</v>
      </c>
      <c r="L635" s="26">
        <v>1</v>
      </c>
      <c r="M635" s="27">
        <v>2670</v>
      </c>
      <c r="N635" s="28" t="s">
        <v>1158</v>
      </c>
      <c r="O635" s="29" t="s">
        <v>541</v>
      </c>
      <c r="P635" s="29" t="s">
        <v>47</v>
      </c>
      <c r="Q635" s="30">
        <v>4</v>
      </c>
      <c r="R635" s="6" t="s">
        <v>41</v>
      </c>
      <c r="S635" s="8">
        <v>1</v>
      </c>
      <c r="T635" s="23">
        <v>0</v>
      </c>
      <c r="U635" s="23">
        <v>0</v>
      </c>
      <c r="V635" s="23">
        <v>0</v>
      </c>
      <c r="W635" s="5">
        <f t="shared" si="18"/>
        <v>1</v>
      </c>
      <c r="X635" s="5">
        <f t="shared" si="19"/>
        <v>3</v>
      </c>
      <c r="Y635" s="13">
        <v>253999000</v>
      </c>
      <c r="Z635" s="20">
        <v>228.71692400000001</v>
      </c>
      <c r="AA635" s="20">
        <v>235.37631099999999</v>
      </c>
      <c r="AB635" s="20">
        <v>242.23097000000001</v>
      </c>
      <c r="AC635" s="51"/>
    </row>
    <row r="636" spans="1:29" s="4" customFormat="1" ht="13.5" hidden="1" customHeight="1" x14ac:dyDescent="0.25">
      <c r="A636" s="25">
        <v>18</v>
      </c>
      <c r="B636" s="24" t="s">
        <v>1157</v>
      </c>
      <c r="C636" s="24" t="s">
        <v>48</v>
      </c>
      <c r="D636" s="25">
        <v>4</v>
      </c>
      <c r="E636" s="25" t="s">
        <v>49</v>
      </c>
      <c r="F636" s="24" t="s">
        <v>50</v>
      </c>
      <c r="G636" s="24" t="s">
        <v>51</v>
      </c>
      <c r="H636" s="24" t="s">
        <v>35</v>
      </c>
      <c r="I636" s="24"/>
      <c r="J636" s="24" t="s">
        <v>36</v>
      </c>
      <c r="K636" s="24" t="s">
        <v>52</v>
      </c>
      <c r="L636" s="26">
        <v>2</v>
      </c>
      <c r="M636" s="27">
        <v>2532</v>
      </c>
      <c r="N636" s="28" t="s">
        <v>1160</v>
      </c>
      <c r="O636" s="29" t="s">
        <v>1161</v>
      </c>
      <c r="P636" s="29" t="s">
        <v>55</v>
      </c>
      <c r="Q636" s="30">
        <v>8000</v>
      </c>
      <c r="R636" s="6" t="s">
        <v>41</v>
      </c>
      <c r="S636" s="8">
        <v>2000</v>
      </c>
      <c r="T636" s="23">
        <v>0</v>
      </c>
      <c r="U636" s="23">
        <v>0</v>
      </c>
      <c r="V636" s="23">
        <v>0</v>
      </c>
      <c r="W636" s="5">
        <f t="shared" si="18"/>
        <v>2000</v>
      </c>
      <c r="X636" s="5">
        <f t="shared" si="19"/>
        <v>6000</v>
      </c>
      <c r="Y636" s="13">
        <v>1805950000</v>
      </c>
      <c r="Z636" s="20">
        <v>1626.19831</v>
      </c>
      <c r="AA636" s="20">
        <v>1673.5471680000001</v>
      </c>
      <c r="AB636" s="20">
        <v>1722.2844219999999</v>
      </c>
      <c r="AC636" s="51"/>
    </row>
    <row r="637" spans="1:29" s="4" customFormat="1" ht="13.5" hidden="1" customHeight="1" x14ac:dyDescent="0.25">
      <c r="A637" s="25">
        <v>18</v>
      </c>
      <c r="B637" s="24" t="s">
        <v>1157</v>
      </c>
      <c r="C637" s="24" t="s">
        <v>31</v>
      </c>
      <c r="D637" s="25">
        <v>5</v>
      </c>
      <c r="E637" s="25" t="s">
        <v>56</v>
      </c>
      <c r="F637" s="24" t="s">
        <v>57</v>
      </c>
      <c r="G637" s="24" t="s">
        <v>58</v>
      </c>
      <c r="H637" s="24" t="s">
        <v>59</v>
      </c>
      <c r="I637" s="24" t="s">
        <v>60</v>
      </c>
      <c r="J637" s="24" t="s">
        <v>36</v>
      </c>
      <c r="K637" s="24" t="s">
        <v>61</v>
      </c>
      <c r="L637" s="26">
        <v>3</v>
      </c>
      <c r="M637" s="27">
        <v>2690</v>
      </c>
      <c r="N637" s="28" t="s">
        <v>1162</v>
      </c>
      <c r="O637" s="29" t="s">
        <v>63</v>
      </c>
      <c r="P637" s="29" t="s">
        <v>64</v>
      </c>
      <c r="Q637" s="30">
        <v>4</v>
      </c>
      <c r="R637" s="6" t="s">
        <v>41</v>
      </c>
      <c r="S637" s="8">
        <v>1</v>
      </c>
      <c r="T637" s="23">
        <v>0</v>
      </c>
      <c r="U637" s="23">
        <v>0</v>
      </c>
      <c r="V637" s="23">
        <v>0</v>
      </c>
      <c r="W637" s="5">
        <f t="shared" si="18"/>
        <v>1</v>
      </c>
      <c r="X637" s="5">
        <f t="shared" si="19"/>
        <v>3</v>
      </c>
      <c r="Y637" s="13">
        <v>1048616000</v>
      </c>
      <c r="Z637" s="20">
        <v>944.24418000000003</v>
      </c>
      <c r="AA637" s="20">
        <v>971.73706500000003</v>
      </c>
      <c r="AB637" s="20">
        <v>1000.036116</v>
      </c>
      <c r="AC637" s="51"/>
    </row>
    <row r="638" spans="1:29" s="4" customFormat="1" ht="13.5" hidden="1" customHeight="1" x14ac:dyDescent="0.25">
      <c r="A638" s="25">
        <v>18</v>
      </c>
      <c r="B638" s="24" t="s">
        <v>1157</v>
      </c>
      <c r="C638" s="24" t="s">
        <v>31</v>
      </c>
      <c r="D638" s="25">
        <v>7</v>
      </c>
      <c r="E638" s="25" t="s">
        <v>68</v>
      </c>
      <c r="F638" s="24" t="s">
        <v>33</v>
      </c>
      <c r="G638" s="24" t="s">
        <v>69</v>
      </c>
      <c r="H638" s="24" t="s">
        <v>35</v>
      </c>
      <c r="I638" s="24"/>
      <c r="J638" s="24" t="s">
        <v>36</v>
      </c>
      <c r="K638" s="24" t="s">
        <v>70</v>
      </c>
      <c r="L638" s="26">
        <v>4</v>
      </c>
      <c r="M638" s="27">
        <v>2761</v>
      </c>
      <c r="N638" s="28" t="s">
        <v>1163</v>
      </c>
      <c r="O638" s="29" t="s">
        <v>1164</v>
      </c>
      <c r="P638" s="29" t="s">
        <v>73</v>
      </c>
      <c r="Q638" s="30">
        <v>4</v>
      </c>
      <c r="R638" s="6" t="s">
        <v>41</v>
      </c>
      <c r="S638" s="8">
        <v>1</v>
      </c>
      <c r="T638" s="23">
        <v>0</v>
      </c>
      <c r="U638" s="23">
        <v>0</v>
      </c>
      <c r="V638" s="23">
        <v>0</v>
      </c>
      <c r="W638" s="5">
        <f t="shared" si="18"/>
        <v>1</v>
      </c>
      <c r="X638" s="5">
        <f t="shared" si="19"/>
        <v>3</v>
      </c>
      <c r="Y638" s="13">
        <v>365824000</v>
      </c>
      <c r="Z638" s="20">
        <v>329.41243700000001</v>
      </c>
      <c r="AA638" s="20">
        <v>339.00370400000003</v>
      </c>
      <c r="AB638" s="20">
        <v>348.87621300000001</v>
      </c>
      <c r="AC638" s="51"/>
    </row>
    <row r="639" spans="1:29" s="4" customFormat="1" ht="13.5" hidden="1" customHeight="1" x14ac:dyDescent="0.25">
      <c r="A639" s="25">
        <v>18</v>
      </c>
      <c r="B639" s="24" t="s">
        <v>1157</v>
      </c>
      <c r="C639" s="24" t="s">
        <v>31</v>
      </c>
      <c r="D639" s="25">
        <v>9</v>
      </c>
      <c r="E639" s="25" t="s">
        <v>550</v>
      </c>
      <c r="F639" s="24" t="s">
        <v>33</v>
      </c>
      <c r="G639" s="24" t="s">
        <v>69</v>
      </c>
      <c r="H639" s="24" t="s">
        <v>35</v>
      </c>
      <c r="I639" s="24"/>
      <c r="J639" s="24" t="s">
        <v>36</v>
      </c>
      <c r="K639" s="24" t="s">
        <v>70</v>
      </c>
      <c r="L639" s="26">
        <v>4</v>
      </c>
      <c r="M639" s="27">
        <v>2761</v>
      </c>
      <c r="N639" s="28" t="s">
        <v>1163</v>
      </c>
      <c r="O639" s="29" t="s">
        <v>1063</v>
      </c>
      <c r="P639" s="29" t="s">
        <v>552</v>
      </c>
      <c r="Q639" s="30">
        <v>4</v>
      </c>
      <c r="R639" s="6" t="s">
        <v>41</v>
      </c>
      <c r="S639" s="8">
        <v>1</v>
      </c>
      <c r="T639" s="23">
        <v>0</v>
      </c>
      <c r="U639" s="23">
        <v>0</v>
      </c>
      <c r="V639" s="23">
        <v>0</v>
      </c>
      <c r="W639" s="5">
        <f t="shared" si="18"/>
        <v>1</v>
      </c>
      <c r="X639" s="5">
        <f t="shared" si="19"/>
        <v>3</v>
      </c>
      <c r="Y639" s="13">
        <v>365824000</v>
      </c>
      <c r="Z639" s="20">
        <v>329.41243700000001</v>
      </c>
      <c r="AA639" s="20">
        <v>339.00370400000003</v>
      </c>
      <c r="AB639" s="20">
        <v>348.87621300000001</v>
      </c>
      <c r="AC639" s="51"/>
    </row>
    <row r="640" spans="1:29" s="4" customFormat="1" ht="13.5" hidden="1" customHeight="1" x14ac:dyDescent="0.25">
      <c r="A640" s="25">
        <v>18</v>
      </c>
      <c r="B640" s="24" t="s">
        <v>1157</v>
      </c>
      <c r="C640" s="24" t="s">
        <v>31</v>
      </c>
      <c r="D640" s="25">
        <v>12</v>
      </c>
      <c r="E640" s="25" t="s">
        <v>82</v>
      </c>
      <c r="F640" s="24" t="s">
        <v>33</v>
      </c>
      <c r="G640" s="24" t="s">
        <v>69</v>
      </c>
      <c r="H640" s="24" t="s">
        <v>35</v>
      </c>
      <c r="I640" s="24"/>
      <c r="J640" s="24" t="s">
        <v>36</v>
      </c>
      <c r="K640" s="24" t="s">
        <v>70</v>
      </c>
      <c r="L640" s="26">
        <v>4</v>
      </c>
      <c r="M640" s="27">
        <v>2761</v>
      </c>
      <c r="N640" s="28" t="s">
        <v>1163</v>
      </c>
      <c r="O640" s="29" t="s">
        <v>1065</v>
      </c>
      <c r="P640" s="29" t="s">
        <v>84</v>
      </c>
      <c r="Q640" s="30">
        <v>4</v>
      </c>
      <c r="R640" s="6" t="s">
        <v>41</v>
      </c>
      <c r="S640" s="8">
        <v>1</v>
      </c>
      <c r="T640" s="23">
        <v>0</v>
      </c>
      <c r="U640" s="23">
        <v>0</v>
      </c>
      <c r="V640" s="23">
        <v>0</v>
      </c>
      <c r="W640" s="5">
        <f t="shared" si="18"/>
        <v>1</v>
      </c>
      <c r="X640" s="5">
        <f t="shared" si="19"/>
        <v>3</v>
      </c>
      <c r="Y640" s="13">
        <v>365824000</v>
      </c>
      <c r="Z640" s="20">
        <v>329.41243700000001</v>
      </c>
      <c r="AA640" s="20">
        <v>339.00370400000003</v>
      </c>
      <c r="AB640" s="20">
        <v>348.87621300000001</v>
      </c>
      <c r="AC640" s="51"/>
    </row>
    <row r="641" spans="1:29" s="4" customFormat="1" ht="13.5" hidden="1" customHeight="1" x14ac:dyDescent="0.25">
      <c r="A641" s="25">
        <v>18</v>
      </c>
      <c r="B641" s="24" t="s">
        <v>1157</v>
      </c>
      <c r="C641" s="24" t="s">
        <v>31</v>
      </c>
      <c r="D641" s="25">
        <v>13</v>
      </c>
      <c r="E641" s="25" t="s">
        <v>85</v>
      </c>
      <c r="F641" s="24" t="s">
        <v>33</v>
      </c>
      <c r="G641" s="24" t="s">
        <v>69</v>
      </c>
      <c r="H641" s="24" t="s">
        <v>35</v>
      </c>
      <c r="I641" s="24"/>
      <c r="J641" s="24" t="s">
        <v>36</v>
      </c>
      <c r="K641" s="24" t="s">
        <v>70</v>
      </c>
      <c r="L641" s="26">
        <v>4</v>
      </c>
      <c r="M641" s="27">
        <v>2761</v>
      </c>
      <c r="N641" s="28" t="s">
        <v>1163</v>
      </c>
      <c r="O641" s="29" t="s">
        <v>1066</v>
      </c>
      <c r="P641" s="29" t="s">
        <v>87</v>
      </c>
      <c r="Q641" s="30">
        <v>4</v>
      </c>
      <c r="R641" s="6" t="s">
        <v>41</v>
      </c>
      <c r="S641" s="8">
        <v>1</v>
      </c>
      <c r="T641" s="23">
        <v>0</v>
      </c>
      <c r="U641" s="23">
        <v>0</v>
      </c>
      <c r="V641" s="23">
        <v>0</v>
      </c>
      <c r="W641" s="5">
        <f t="shared" si="18"/>
        <v>1</v>
      </c>
      <c r="X641" s="5">
        <f t="shared" si="19"/>
        <v>3</v>
      </c>
      <c r="Y641" s="13">
        <v>475452000</v>
      </c>
      <c r="Z641" s="20">
        <v>428.12896000000001</v>
      </c>
      <c r="AA641" s="20">
        <v>440.59448600000002</v>
      </c>
      <c r="AB641" s="20">
        <v>453.42553500000002</v>
      </c>
      <c r="AC641" s="51"/>
    </row>
    <row r="642" spans="1:29" s="4" customFormat="1" ht="13.5" hidden="1" customHeight="1" x14ac:dyDescent="0.25">
      <c r="A642" s="25">
        <v>18</v>
      </c>
      <c r="B642" s="24" t="s">
        <v>1157</v>
      </c>
      <c r="C642" s="24" t="s">
        <v>88</v>
      </c>
      <c r="D642" s="25">
        <v>15</v>
      </c>
      <c r="E642" s="25" t="s">
        <v>89</v>
      </c>
      <c r="F642" s="24" t="s">
        <v>90</v>
      </c>
      <c r="G642" s="24" t="s">
        <v>91</v>
      </c>
      <c r="H642" s="24" t="s">
        <v>35</v>
      </c>
      <c r="I642" s="24" t="s">
        <v>92</v>
      </c>
      <c r="J642" s="24" t="s">
        <v>36</v>
      </c>
      <c r="K642" s="24" t="s">
        <v>93</v>
      </c>
      <c r="L642" s="26">
        <v>6</v>
      </c>
      <c r="M642" s="27">
        <v>2764</v>
      </c>
      <c r="N642" s="28" t="s">
        <v>1165</v>
      </c>
      <c r="O642" s="29" t="s">
        <v>1166</v>
      </c>
      <c r="P642" s="29" t="s">
        <v>67</v>
      </c>
      <c r="Q642" s="30">
        <v>10000</v>
      </c>
      <c r="R642" s="6" t="s">
        <v>41</v>
      </c>
      <c r="S642" s="8">
        <v>2500</v>
      </c>
      <c r="T642" s="23">
        <v>0</v>
      </c>
      <c r="U642" s="23">
        <v>0</v>
      </c>
      <c r="V642" s="23">
        <v>0</v>
      </c>
      <c r="W642" s="5">
        <f t="shared" si="18"/>
        <v>2500</v>
      </c>
      <c r="X642" s="5">
        <f t="shared" si="19"/>
        <v>7500</v>
      </c>
      <c r="Y642" s="13">
        <v>2528331000</v>
      </c>
      <c r="Z642" s="20">
        <v>2276.6776340000001</v>
      </c>
      <c r="AA642" s="20">
        <v>2342.9660349999999</v>
      </c>
      <c r="AB642" s="20">
        <v>2411.198191</v>
      </c>
      <c r="AC642" s="51"/>
    </row>
    <row r="643" spans="1:29" s="4" customFormat="1" ht="13.5" hidden="1" customHeight="1" x14ac:dyDescent="0.25">
      <c r="A643" s="25">
        <v>18</v>
      </c>
      <c r="B643" s="24" t="s">
        <v>1157</v>
      </c>
      <c r="C643" s="24" t="s">
        <v>31</v>
      </c>
      <c r="D643" s="25">
        <v>16</v>
      </c>
      <c r="E643" s="25" t="s">
        <v>96</v>
      </c>
      <c r="F643" s="24" t="s">
        <v>33</v>
      </c>
      <c r="G643" s="24" t="s">
        <v>97</v>
      </c>
      <c r="H643" s="24" t="s">
        <v>59</v>
      </c>
      <c r="I643" s="24" t="s">
        <v>60</v>
      </c>
      <c r="J643" s="24" t="s">
        <v>36</v>
      </c>
      <c r="K643" s="24" t="s">
        <v>93</v>
      </c>
      <c r="L643" s="26">
        <v>7</v>
      </c>
      <c r="M643" s="27">
        <v>2710</v>
      </c>
      <c r="N643" s="28" t="s">
        <v>1167</v>
      </c>
      <c r="O643" s="29" t="s">
        <v>1072</v>
      </c>
      <c r="P643" s="29" t="s">
        <v>100</v>
      </c>
      <c r="Q643" s="30">
        <v>4</v>
      </c>
      <c r="R643" s="6" t="s">
        <v>41</v>
      </c>
      <c r="S643" s="8">
        <v>1</v>
      </c>
      <c r="T643" s="23">
        <v>0</v>
      </c>
      <c r="U643" s="23">
        <v>0</v>
      </c>
      <c r="V643" s="23">
        <v>0</v>
      </c>
      <c r="W643" s="5">
        <f t="shared" si="18"/>
        <v>1</v>
      </c>
      <c r="X643" s="5">
        <f t="shared" si="19"/>
        <v>3</v>
      </c>
      <c r="Y643" s="13">
        <v>1281642000</v>
      </c>
      <c r="Z643" s="20">
        <v>1154.0762199999999</v>
      </c>
      <c r="AA643" s="20">
        <v>1187.678635</v>
      </c>
      <c r="AB643" s="20">
        <v>1222.2663640000001</v>
      </c>
      <c r="AC643" s="51"/>
    </row>
    <row r="644" spans="1:29" s="4" customFormat="1" ht="13.5" hidden="1" customHeight="1" x14ac:dyDescent="0.25">
      <c r="A644" s="25">
        <v>18</v>
      </c>
      <c r="B644" s="24" t="s">
        <v>1157</v>
      </c>
      <c r="C644" s="24" t="s">
        <v>101</v>
      </c>
      <c r="D644" s="25">
        <v>46</v>
      </c>
      <c r="E644" s="25" t="s">
        <v>102</v>
      </c>
      <c r="F644" s="24" t="s">
        <v>103</v>
      </c>
      <c r="G644" s="24" t="s">
        <v>104</v>
      </c>
      <c r="H644" s="24" t="s">
        <v>59</v>
      </c>
      <c r="I644" s="24" t="s">
        <v>105</v>
      </c>
      <c r="J644" s="24" t="s">
        <v>106</v>
      </c>
      <c r="K644" s="24" t="s">
        <v>107</v>
      </c>
      <c r="L644" s="26">
        <v>8</v>
      </c>
      <c r="M644" s="27">
        <v>2256</v>
      </c>
      <c r="N644" s="28" t="s">
        <v>1168</v>
      </c>
      <c r="O644" s="29" t="s">
        <v>1169</v>
      </c>
      <c r="P644" s="29" t="s">
        <v>110</v>
      </c>
      <c r="Q644" s="30">
        <v>1486</v>
      </c>
      <c r="R644" s="6" t="s">
        <v>41</v>
      </c>
      <c r="S644" s="8">
        <v>1486</v>
      </c>
      <c r="T644" s="23">
        <v>0</v>
      </c>
      <c r="U644" s="23">
        <v>0</v>
      </c>
      <c r="V644" s="23">
        <v>0</v>
      </c>
      <c r="W644" s="5">
        <f t="shared" si="18"/>
        <v>1486</v>
      </c>
      <c r="X644" s="5">
        <f t="shared" si="19"/>
        <v>0</v>
      </c>
      <c r="Y644" s="13">
        <v>1678298000</v>
      </c>
      <c r="Z644" s="20">
        <v>1511.251256</v>
      </c>
      <c r="AA644" s="20">
        <v>1555.2532819999999</v>
      </c>
      <c r="AB644" s="20">
        <v>1600.5455669999999</v>
      </c>
      <c r="AC644" s="51"/>
    </row>
    <row r="645" spans="1:29" s="4" customFormat="1" ht="13.5" hidden="1" customHeight="1" x14ac:dyDescent="0.25">
      <c r="A645" s="25">
        <v>18</v>
      </c>
      <c r="B645" s="24" t="s">
        <v>1157</v>
      </c>
      <c r="C645" s="24" t="s">
        <v>101</v>
      </c>
      <c r="D645" s="25">
        <v>47</v>
      </c>
      <c r="E645" s="25" t="s">
        <v>111</v>
      </c>
      <c r="F645" s="24" t="s">
        <v>103</v>
      </c>
      <c r="G645" s="24" t="s">
        <v>112</v>
      </c>
      <c r="H645" s="24" t="s">
        <v>59</v>
      </c>
      <c r="I645" s="24" t="s">
        <v>105</v>
      </c>
      <c r="J645" s="24" t="s">
        <v>106</v>
      </c>
      <c r="K645" s="24" t="s">
        <v>107</v>
      </c>
      <c r="L645" s="26">
        <v>8</v>
      </c>
      <c r="M645" s="27">
        <v>2256</v>
      </c>
      <c r="N645" s="28" t="s">
        <v>1168</v>
      </c>
      <c r="O645" s="29" t="s">
        <v>1170</v>
      </c>
      <c r="P645" s="29" t="s">
        <v>114</v>
      </c>
      <c r="Q645" s="30">
        <v>19275</v>
      </c>
      <c r="R645" s="6" t="s">
        <v>41</v>
      </c>
      <c r="S645" s="8">
        <v>19275</v>
      </c>
      <c r="T645" s="23">
        <v>0</v>
      </c>
      <c r="U645" s="23">
        <v>0</v>
      </c>
      <c r="V645" s="23">
        <v>0</v>
      </c>
      <c r="W645" s="5">
        <f t="shared" si="18"/>
        <v>19275</v>
      </c>
      <c r="X645" s="5">
        <f t="shared" si="19"/>
        <v>0</v>
      </c>
      <c r="Y645" s="13">
        <v>4512296000</v>
      </c>
      <c r="Z645" s="20">
        <v>4063.172102</v>
      </c>
      <c r="AA645" s="20">
        <v>4181.4765889999999</v>
      </c>
      <c r="AB645" s="20">
        <v>4303.2500849999997</v>
      </c>
      <c r="AC645" s="51"/>
    </row>
    <row r="646" spans="1:29" s="4" customFormat="1" ht="13.5" hidden="1" customHeight="1" x14ac:dyDescent="0.25">
      <c r="A646" s="25">
        <v>18</v>
      </c>
      <c r="B646" s="24" t="s">
        <v>1157</v>
      </c>
      <c r="C646" s="24" t="s">
        <v>101</v>
      </c>
      <c r="D646" s="25">
        <v>48</v>
      </c>
      <c r="E646" s="25" t="s">
        <v>115</v>
      </c>
      <c r="F646" s="24" t="s">
        <v>103</v>
      </c>
      <c r="G646" s="24" t="s">
        <v>116</v>
      </c>
      <c r="H646" s="24" t="s">
        <v>59</v>
      </c>
      <c r="I646" s="24" t="s">
        <v>105</v>
      </c>
      <c r="J646" s="24" t="s">
        <v>106</v>
      </c>
      <c r="K646" s="24" t="s">
        <v>107</v>
      </c>
      <c r="L646" s="26">
        <v>8</v>
      </c>
      <c r="M646" s="27">
        <v>2256</v>
      </c>
      <c r="N646" s="28" t="s">
        <v>1168</v>
      </c>
      <c r="O646" s="29" t="s">
        <v>1171</v>
      </c>
      <c r="P646" s="29" t="s">
        <v>118</v>
      </c>
      <c r="Q646" s="30">
        <v>6500</v>
      </c>
      <c r="R646" s="6" t="s">
        <v>119</v>
      </c>
      <c r="S646" s="8">
        <v>6500</v>
      </c>
      <c r="T646" s="23">
        <v>0</v>
      </c>
      <c r="U646" s="23">
        <v>0</v>
      </c>
      <c r="V646" s="23">
        <v>0</v>
      </c>
      <c r="W646" s="5">
        <f t="shared" si="18"/>
        <v>1625</v>
      </c>
      <c r="X646" s="5">
        <f t="shared" si="19"/>
        <v>4875</v>
      </c>
      <c r="Y646" s="13">
        <v>13173860000</v>
      </c>
      <c r="Z646" s="20">
        <v>11845.982803999999</v>
      </c>
      <c r="AA646" s="20">
        <v>12190.893845000001</v>
      </c>
      <c r="AB646" s="20">
        <v>12545.918614</v>
      </c>
      <c r="AC646" s="51"/>
    </row>
    <row r="647" spans="1:29" s="4" customFormat="1" ht="13.5" hidden="1" customHeight="1" x14ac:dyDescent="0.25">
      <c r="A647" s="25">
        <v>18</v>
      </c>
      <c r="B647" s="24" t="s">
        <v>1157</v>
      </c>
      <c r="C647" s="24" t="s">
        <v>120</v>
      </c>
      <c r="D647" s="25">
        <v>17</v>
      </c>
      <c r="E647" s="25" t="s">
        <v>121</v>
      </c>
      <c r="F647" s="24" t="s">
        <v>122</v>
      </c>
      <c r="G647" s="24" t="s">
        <v>123</v>
      </c>
      <c r="H647" s="24" t="s">
        <v>59</v>
      </c>
      <c r="I647" s="24" t="s">
        <v>124</v>
      </c>
      <c r="J647" s="24" t="s">
        <v>106</v>
      </c>
      <c r="K647" s="24" t="s">
        <v>125</v>
      </c>
      <c r="L647" s="26">
        <v>10</v>
      </c>
      <c r="M647" s="27">
        <v>2557</v>
      </c>
      <c r="N647" s="28" t="s">
        <v>1172</v>
      </c>
      <c r="O647" s="29" t="s">
        <v>1173</v>
      </c>
      <c r="P647" s="29" t="s">
        <v>128</v>
      </c>
      <c r="Q647" s="30">
        <v>2000</v>
      </c>
      <c r="R647" s="6" t="s">
        <v>41</v>
      </c>
      <c r="S647" s="8">
        <v>500</v>
      </c>
      <c r="T647" s="23">
        <v>0</v>
      </c>
      <c r="U647" s="23">
        <v>0</v>
      </c>
      <c r="V647" s="23">
        <v>0</v>
      </c>
      <c r="W647" s="5">
        <f t="shared" si="18"/>
        <v>500</v>
      </c>
      <c r="X647" s="5">
        <f t="shared" si="19"/>
        <v>1500</v>
      </c>
      <c r="Y647" s="13">
        <v>1165130000</v>
      </c>
      <c r="Z647" s="20">
        <v>1049.1602</v>
      </c>
      <c r="AA647" s="20">
        <v>1079.70785</v>
      </c>
      <c r="AB647" s="20">
        <v>1111.1512399999999</v>
      </c>
      <c r="AC647" s="51"/>
    </row>
    <row r="648" spans="1:29" s="4" customFormat="1" ht="13.5" hidden="1" customHeight="1" x14ac:dyDescent="0.25">
      <c r="A648" s="25">
        <v>18</v>
      </c>
      <c r="B648" s="24" t="s">
        <v>1157</v>
      </c>
      <c r="C648" s="24" t="s">
        <v>120</v>
      </c>
      <c r="D648" s="25">
        <v>18</v>
      </c>
      <c r="E648" s="25" t="s">
        <v>129</v>
      </c>
      <c r="F648" s="24" t="s">
        <v>122</v>
      </c>
      <c r="G648" s="24" t="s">
        <v>130</v>
      </c>
      <c r="H648" s="24" t="s">
        <v>59</v>
      </c>
      <c r="I648" s="24" t="s">
        <v>124</v>
      </c>
      <c r="J648" s="24" t="s">
        <v>106</v>
      </c>
      <c r="K648" s="24" t="s">
        <v>125</v>
      </c>
      <c r="L648" s="26">
        <v>10</v>
      </c>
      <c r="M648" s="27">
        <v>2557</v>
      </c>
      <c r="N648" s="28" t="s">
        <v>1172</v>
      </c>
      <c r="O648" s="29" t="s">
        <v>573</v>
      </c>
      <c r="P648" s="29" t="s">
        <v>132</v>
      </c>
      <c r="Q648" s="30">
        <v>2000</v>
      </c>
      <c r="R648" s="6" t="s">
        <v>41</v>
      </c>
      <c r="S648" s="8">
        <v>500</v>
      </c>
      <c r="T648" s="23">
        <v>0</v>
      </c>
      <c r="U648" s="23">
        <v>0</v>
      </c>
      <c r="V648" s="23">
        <v>0</v>
      </c>
      <c r="W648" s="5">
        <f t="shared" si="18"/>
        <v>500</v>
      </c>
      <c r="X648" s="5">
        <f t="shared" si="19"/>
        <v>1500</v>
      </c>
      <c r="Y648" s="13">
        <v>582565000</v>
      </c>
      <c r="Z648" s="20">
        <v>524.58010000000002</v>
      </c>
      <c r="AA648" s="20">
        <v>539.853925</v>
      </c>
      <c r="AB648" s="20">
        <v>555.57561999999996</v>
      </c>
      <c r="AC648" s="51"/>
    </row>
    <row r="649" spans="1:29" s="4" customFormat="1" ht="13.5" hidden="1" customHeight="1" x14ac:dyDescent="0.25">
      <c r="A649" s="25">
        <v>18</v>
      </c>
      <c r="B649" s="24" t="s">
        <v>1157</v>
      </c>
      <c r="C649" s="24" t="s">
        <v>120</v>
      </c>
      <c r="D649" s="25">
        <v>19</v>
      </c>
      <c r="E649" s="25" t="s">
        <v>133</v>
      </c>
      <c r="F649" s="24" t="s">
        <v>122</v>
      </c>
      <c r="G649" s="24" t="s">
        <v>134</v>
      </c>
      <c r="H649" s="24" t="s">
        <v>59</v>
      </c>
      <c r="I649" s="24" t="s">
        <v>124</v>
      </c>
      <c r="J649" s="24" t="s">
        <v>106</v>
      </c>
      <c r="K649" s="24" t="s">
        <v>125</v>
      </c>
      <c r="L649" s="26">
        <v>10</v>
      </c>
      <c r="M649" s="27">
        <v>2557</v>
      </c>
      <c r="N649" s="28" t="s">
        <v>1172</v>
      </c>
      <c r="O649" s="29" t="s">
        <v>1174</v>
      </c>
      <c r="P649" s="29" t="s">
        <v>136</v>
      </c>
      <c r="Q649" s="30">
        <v>2000</v>
      </c>
      <c r="R649" s="6" t="s">
        <v>41</v>
      </c>
      <c r="S649" s="8">
        <v>500</v>
      </c>
      <c r="T649" s="23">
        <v>0</v>
      </c>
      <c r="U649" s="23">
        <v>0</v>
      </c>
      <c r="V649" s="23">
        <v>0</v>
      </c>
      <c r="W649" s="5">
        <f t="shared" ref="W649:W712" si="20">IF(R649="Constante",SUM(S649:V649)/4,IF(R649="Suma",SUM(S649:V649),0))</f>
        <v>500</v>
      </c>
      <c r="X649" s="5">
        <f t="shared" ref="X649:X712" si="21">Q649-W649</f>
        <v>1500</v>
      </c>
      <c r="Y649" s="13">
        <v>1165130000</v>
      </c>
      <c r="Z649" s="20">
        <v>1049.1602</v>
      </c>
      <c r="AA649" s="20">
        <v>1079.70785</v>
      </c>
      <c r="AB649" s="20">
        <v>1111.1512399999999</v>
      </c>
      <c r="AC649" s="51"/>
    </row>
    <row r="650" spans="1:29" s="4" customFormat="1" ht="13.5" hidden="1" customHeight="1" x14ac:dyDescent="0.25">
      <c r="A650" s="25">
        <v>18</v>
      </c>
      <c r="B650" s="24" t="s">
        <v>1157</v>
      </c>
      <c r="C650" s="24" t="s">
        <v>120</v>
      </c>
      <c r="D650" s="25">
        <v>20</v>
      </c>
      <c r="E650" s="25" t="s">
        <v>137</v>
      </c>
      <c r="F650" s="24" t="s">
        <v>122</v>
      </c>
      <c r="G650" s="24" t="s">
        <v>138</v>
      </c>
      <c r="H650" s="24" t="s">
        <v>59</v>
      </c>
      <c r="I650" s="24" t="s">
        <v>124</v>
      </c>
      <c r="J650" s="24" t="s">
        <v>106</v>
      </c>
      <c r="K650" s="24" t="s">
        <v>125</v>
      </c>
      <c r="L650" s="26">
        <v>10</v>
      </c>
      <c r="M650" s="27">
        <v>2557</v>
      </c>
      <c r="N650" s="28" t="s">
        <v>1172</v>
      </c>
      <c r="O650" s="29" t="s">
        <v>1175</v>
      </c>
      <c r="P650" s="29" t="s">
        <v>140</v>
      </c>
      <c r="Q650" s="30">
        <v>2000</v>
      </c>
      <c r="R650" s="6" t="s">
        <v>41</v>
      </c>
      <c r="S650" s="8">
        <v>500</v>
      </c>
      <c r="T650" s="23">
        <v>0</v>
      </c>
      <c r="U650" s="23">
        <v>0</v>
      </c>
      <c r="V650" s="23">
        <v>0</v>
      </c>
      <c r="W650" s="5">
        <f t="shared" si="20"/>
        <v>500</v>
      </c>
      <c r="X650" s="5">
        <f t="shared" si="21"/>
        <v>1500</v>
      </c>
      <c r="Y650" s="13">
        <v>582565000</v>
      </c>
      <c r="Z650" s="20">
        <v>524.58010000000002</v>
      </c>
      <c r="AA650" s="20">
        <v>539.853925</v>
      </c>
      <c r="AB650" s="20">
        <v>555.57561999999996</v>
      </c>
      <c r="AC650" s="51"/>
    </row>
    <row r="651" spans="1:29" s="4" customFormat="1" ht="13.5" hidden="1" customHeight="1" x14ac:dyDescent="0.25">
      <c r="A651" s="25">
        <v>18</v>
      </c>
      <c r="B651" s="24" t="s">
        <v>1157</v>
      </c>
      <c r="C651" s="24" t="s">
        <v>120</v>
      </c>
      <c r="D651" s="25">
        <v>23</v>
      </c>
      <c r="E651" s="25" t="s">
        <v>145</v>
      </c>
      <c r="F651" s="24" t="s">
        <v>122</v>
      </c>
      <c r="G651" s="24" t="s">
        <v>146</v>
      </c>
      <c r="H651" s="24" t="s">
        <v>35</v>
      </c>
      <c r="I651" s="24"/>
      <c r="J651" s="24" t="s">
        <v>106</v>
      </c>
      <c r="K651" s="24" t="s">
        <v>125</v>
      </c>
      <c r="L651" s="26">
        <v>10</v>
      </c>
      <c r="M651" s="27">
        <v>2557</v>
      </c>
      <c r="N651" s="28" t="s">
        <v>1172</v>
      </c>
      <c r="O651" s="29" t="s">
        <v>1176</v>
      </c>
      <c r="P651" s="29" t="s">
        <v>148</v>
      </c>
      <c r="Q651" s="30">
        <v>1000</v>
      </c>
      <c r="R651" s="6" t="s">
        <v>41</v>
      </c>
      <c r="S651" s="8">
        <v>250</v>
      </c>
      <c r="T651" s="23">
        <v>0</v>
      </c>
      <c r="U651" s="23">
        <v>0</v>
      </c>
      <c r="V651" s="23">
        <v>0</v>
      </c>
      <c r="W651" s="5">
        <f t="shared" si="20"/>
        <v>250</v>
      </c>
      <c r="X651" s="5">
        <f t="shared" si="21"/>
        <v>750</v>
      </c>
      <c r="Y651" s="13">
        <v>1747694000</v>
      </c>
      <c r="Z651" s="20">
        <v>1573.7402999999999</v>
      </c>
      <c r="AA651" s="20">
        <v>1619.5617749999999</v>
      </c>
      <c r="AB651" s="20">
        <v>1666.72686</v>
      </c>
      <c r="AC651" s="51"/>
    </row>
    <row r="652" spans="1:29" s="4" customFormat="1" ht="13.5" hidden="1" customHeight="1" x14ac:dyDescent="0.25">
      <c r="A652" s="25">
        <v>18</v>
      </c>
      <c r="B652" s="24" t="s">
        <v>1157</v>
      </c>
      <c r="C652" s="24" t="s">
        <v>149</v>
      </c>
      <c r="D652" s="25">
        <v>100</v>
      </c>
      <c r="E652" s="25" t="s">
        <v>150</v>
      </c>
      <c r="F652" s="24" t="s">
        <v>151</v>
      </c>
      <c r="G652" s="24" t="s">
        <v>152</v>
      </c>
      <c r="H652" s="24" t="s">
        <v>59</v>
      </c>
      <c r="I652" s="24"/>
      <c r="J652" s="24" t="s">
        <v>153</v>
      </c>
      <c r="K652" s="24" t="s">
        <v>154</v>
      </c>
      <c r="L652" s="26">
        <v>11</v>
      </c>
      <c r="M652" s="27">
        <v>2603</v>
      </c>
      <c r="N652" s="28" t="s">
        <v>1177</v>
      </c>
      <c r="O652" s="29" t="s">
        <v>719</v>
      </c>
      <c r="P652" s="29" t="s">
        <v>157</v>
      </c>
      <c r="Q652" s="30">
        <v>4</v>
      </c>
      <c r="R652" s="6" t="s">
        <v>41</v>
      </c>
      <c r="S652" s="8">
        <v>1</v>
      </c>
      <c r="T652" s="23">
        <v>0</v>
      </c>
      <c r="U652" s="23">
        <v>0</v>
      </c>
      <c r="V652" s="23">
        <v>0</v>
      </c>
      <c r="W652" s="5">
        <f t="shared" si="20"/>
        <v>1</v>
      </c>
      <c r="X652" s="5">
        <f t="shared" si="21"/>
        <v>3</v>
      </c>
      <c r="Y652" s="13">
        <v>50736000</v>
      </c>
      <c r="Z652" s="20">
        <v>45.686106000000002</v>
      </c>
      <c r="AA652" s="20">
        <v>47.016316000000003</v>
      </c>
      <c r="AB652" s="20">
        <v>48.385531</v>
      </c>
      <c r="AC652" s="51"/>
    </row>
    <row r="653" spans="1:29" s="4" customFormat="1" ht="13.5" hidden="1" customHeight="1" x14ac:dyDescent="0.25">
      <c r="A653" s="25">
        <v>18</v>
      </c>
      <c r="B653" s="24" t="s">
        <v>1157</v>
      </c>
      <c r="C653" s="24" t="s">
        <v>149</v>
      </c>
      <c r="D653" s="25">
        <v>101</v>
      </c>
      <c r="E653" s="25" t="s">
        <v>158</v>
      </c>
      <c r="F653" s="24" t="s">
        <v>151</v>
      </c>
      <c r="G653" s="24" t="s">
        <v>152</v>
      </c>
      <c r="H653" s="24" t="s">
        <v>59</v>
      </c>
      <c r="I653" s="24"/>
      <c r="J653" s="24" t="s">
        <v>153</v>
      </c>
      <c r="K653" s="24" t="s">
        <v>154</v>
      </c>
      <c r="L653" s="26">
        <v>11</v>
      </c>
      <c r="M653" s="27">
        <v>2603</v>
      </c>
      <c r="N653" s="28" t="s">
        <v>1177</v>
      </c>
      <c r="O653" s="29" t="s">
        <v>1178</v>
      </c>
      <c r="P653" s="29" t="s">
        <v>160</v>
      </c>
      <c r="Q653" s="30">
        <v>1</v>
      </c>
      <c r="R653" s="6" t="s">
        <v>41</v>
      </c>
      <c r="S653" s="8">
        <v>0.25</v>
      </c>
      <c r="T653" s="23">
        <v>0</v>
      </c>
      <c r="U653" s="23">
        <v>0</v>
      </c>
      <c r="V653" s="23">
        <v>0</v>
      </c>
      <c r="W653" s="5">
        <f t="shared" si="20"/>
        <v>0.25</v>
      </c>
      <c r="X653" s="5">
        <f t="shared" si="21"/>
        <v>0.75</v>
      </c>
      <c r="Y653" s="13">
        <v>65777000</v>
      </c>
      <c r="Z653" s="20">
        <v>59.229914000000001</v>
      </c>
      <c r="AA653" s="20">
        <v>60.954469000000003</v>
      </c>
      <c r="AB653" s="20">
        <v>62.729593000000001</v>
      </c>
      <c r="AC653" s="51"/>
    </row>
    <row r="654" spans="1:29" s="4" customFormat="1" ht="13.5" hidden="1" customHeight="1" x14ac:dyDescent="0.25">
      <c r="A654" s="25">
        <v>18</v>
      </c>
      <c r="B654" s="24" t="s">
        <v>1157</v>
      </c>
      <c r="C654" s="24" t="s">
        <v>161</v>
      </c>
      <c r="D654" s="25">
        <v>25</v>
      </c>
      <c r="E654" s="25" t="s">
        <v>162</v>
      </c>
      <c r="F654" s="24" t="s">
        <v>163</v>
      </c>
      <c r="G654" s="24" t="s">
        <v>164</v>
      </c>
      <c r="H654" s="24" t="s">
        <v>35</v>
      </c>
      <c r="I654" s="24"/>
      <c r="J654" s="24" t="s">
        <v>106</v>
      </c>
      <c r="K654" s="24" t="s">
        <v>165</v>
      </c>
      <c r="L654" s="26">
        <v>12</v>
      </c>
      <c r="M654" s="27">
        <v>2268</v>
      </c>
      <c r="N654" s="28" t="s">
        <v>1179</v>
      </c>
      <c r="O654" s="29" t="s">
        <v>1180</v>
      </c>
      <c r="P654" s="29" t="s">
        <v>55</v>
      </c>
      <c r="Q654" s="30">
        <v>5000</v>
      </c>
      <c r="R654" s="6" t="s">
        <v>41</v>
      </c>
      <c r="S654" s="8">
        <v>1250</v>
      </c>
      <c r="T654" s="23">
        <v>0</v>
      </c>
      <c r="U654" s="23">
        <v>0</v>
      </c>
      <c r="V654" s="23">
        <v>0</v>
      </c>
      <c r="W654" s="5">
        <f t="shared" si="20"/>
        <v>1250</v>
      </c>
      <c r="X654" s="5">
        <f t="shared" si="21"/>
        <v>3750</v>
      </c>
      <c r="Y654" s="13">
        <v>1165129000</v>
      </c>
      <c r="Z654" s="20">
        <v>1049.1602</v>
      </c>
      <c r="AA654" s="20">
        <v>1079.70785</v>
      </c>
      <c r="AB654" s="20">
        <v>1111.1512399999999</v>
      </c>
      <c r="AC654" s="51"/>
    </row>
    <row r="655" spans="1:29" s="4" customFormat="1" ht="13.5" hidden="1" customHeight="1" x14ac:dyDescent="0.25">
      <c r="A655" s="25">
        <v>18</v>
      </c>
      <c r="B655" s="24" t="s">
        <v>1157</v>
      </c>
      <c r="C655" s="24" t="s">
        <v>161</v>
      </c>
      <c r="D655" s="25">
        <v>26</v>
      </c>
      <c r="E655" s="25" t="s">
        <v>168</v>
      </c>
      <c r="F655" s="24" t="s">
        <v>163</v>
      </c>
      <c r="G655" s="24" t="s">
        <v>169</v>
      </c>
      <c r="H655" s="24" t="s">
        <v>35</v>
      </c>
      <c r="I655" s="24"/>
      <c r="J655" s="24" t="s">
        <v>106</v>
      </c>
      <c r="K655" s="24" t="s">
        <v>165</v>
      </c>
      <c r="L655" s="26">
        <v>12</v>
      </c>
      <c r="M655" s="27">
        <v>2268</v>
      </c>
      <c r="N655" s="28" t="s">
        <v>1179</v>
      </c>
      <c r="O655" s="29" t="s">
        <v>1181</v>
      </c>
      <c r="P655" s="29" t="s">
        <v>171</v>
      </c>
      <c r="Q655" s="30">
        <v>2400</v>
      </c>
      <c r="R655" s="6" t="s">
        <v>41</v>
      </c>
      <c r="S655" s="8">
        <v>600</v>
      </c>
      <c r="T655" s="23">
        <v>0</v>
      </c>
      <c r="U655" s="23">
        <v>0</v>
      </c>
      <c r="V655" s="23">
        <v>0</v>
      </c>
      <c r="W655" s="5">
        <f t="shared" si="20"/>
        <v>600</v>
      </c>
      <c r="X655" s="5">
        <f t="shared" si="21"/>
        <v>1800</v>
      </c>
      <c r="Y655" s="13">
        <v>1165129000</v>
      </c>
      <c r="Z655" s="20">
        <v>1049.1602</v>
      </c>
      <c r="AA655" s="20">
        <v>1079.70785</v>
      </c>
      <c r="AB655" s="20">
        <v>1111.1512399999999</v>
      </c>
      <c r="AC655" s="51"/>
    </row>
    <row r="656" spans="1:29" s="4" customFormat="1" ht="13.5" hidden="1" customHeight="1" x14ac:dyDescent="0.25">
      <c r="A656" s="25">
        <v>18</v>
      </c>
      <c r="B656" s="24" t="s">
        <v>1157</v>
      </c>
      <c r="C656" s="24" t="s">
        <v>161</v>
      </c>
      <c r="D656" s="25">
        <v>27</v>
      </c>
      <c r="E656" s="25" t="s">
        <v>172</v>
      </c>
      <c r="F656" s="24" t="s">
        <v>163</v>
      </c>
      <c r="G656" s="24" t="s">
        <v>173</v>
      </c>
      <c r="H656" s="24" t="s">
        <v>35</v>
      </c>
      <c r="I656" s="24"/>
      <c r="J656" s="24" t="s">
        <v>106</v>
      </c>
      <c r="K656" s="24" t="s">
        <v>165</v>
      </c>
      <c r="L656" s="26">
        <v>12</v>
      </c>
      <c r="M656" s="27">
        <v>2268</v>
      </c>
      <c r="N656" s="28" t="s">
        <v>1179</v>
      </c>
      <c r="O656" s="29" t="s">
        <v>1182</v>
      </c>
      <c r="P656" s="29" t="s">
        <v>40</v>
      </c>
      <c r="Q656" s="30">
        <v>2600</v>
      </c>
      <c r="R656" s="6" t="s">
        <v>41</v>
      </c>
      <c r="S656" s="8">
        <v>650</v>
      </c>
      <c r="T656" s="23">
        <v>0</v>
      </c>
      <c r="U656" s="23">
        <v>0</v>
      </c>
      <c r="V656" s="23">
        <v>0</v>
      </c>
      <c r="W656" s="5">
        <f t="shared" si="20"/>
        <v>650</v>
      </c>
      <c r="X656" s="5">
        <f t="shared" si="21"/>
        <v>1950</v>
      </c>
      <c r="Y656" s="13">
        <v>1561273000</v>
      </c>
      <c r="Z656" s="20">
        <v>1405.8746679999999</v>
      </c>
      <c r="AA656" s="20">
        <v>1446.8085189999999</v>
      </c>
      <c r="AB656" s="20">
        <v>1488.9426619999999</v>
      </c>
      <c r="AC656" s="51"/>
    </row>
    <row r="657" spans="1:29" s="4" customFormat="1" ht="13.5" hidden="1" customHeight="1" x14ac:dyDescent="0.25">
      <c r="A657" s="25">
        <v>18</v>
      </c>
      <c r="B657" s="24" t="s">
        <v>1157</v>
      </c>
      <c r="C657" s="24" t="s">
        <v>175</v>
      </c>
      <c r="D657" s="25">
        <v>30</v>
      </c>
      <c r="E657" s="25" t="s">
        <v>176</v>
      </c>
      <c r="F657" s="24" t="s">
        <v>163</v>
      </c>
      <c r="G657" s="24" t="s">
        <v>177</v>
      </c>
      <c r="H657" s="24" t="s">
        <v>35</v>
      </c>
      <c r="I657" s="24"/>
      <c r="J657" s="24" t="s">
        <v>106</v>
      </c>
      <c r="K657" s="24" t="s">
        <v>178</v>
      </c>
      <c r="L657" s="26">
        <v>13</v>
      </c>
      <c r="M657" s="27">
        <v>2778</v>
      </c>
      <c r="N657" s="28" t="s">
        <v>1183</v>
      </c>
      <c r="O657" s="29" t="s">
        <v>180</v>
      </c>
      <c r="P657" s="29" t="s">
        <v>47</v>
      </c>
      <c r="Q657" s="30">
        <v>4</v>
      </c>
      <c r="R657" s="6" t="s">
        <v>41</v>
      </c>
      <c r="S657" s="8">
        <v>1</v>
      </c>
      <c r="T657" s="23">
        <v>0</v>
      </c>
      <c r="U657" s="23">
        <v>0</v>
      </c>
      <c r="V657" s="23">
        <v>0</v>
      </c>
      <c r="W657" s="5">
        <f t="shared" si="20"/>
        <v>1</v>
      </c>
      <c r="X657" s="5">
        <f t="shared" si="21"/>
        <v>3</v>
      </c>
      <c r="Y657" s="13">
        <v>594682000</v>
      </c>
      <c r="Z657" s="20">
        <v>535.49136599999997</v>
      </c>
      <c r="AA657" s="20">
        <v>551.08288700000003</v>
      </c>
      <c r="AB657" s="20">
        <v>567.13159299999995</v>
      </c>
      <c r="AC657" s="51"/>
    </row>
    <row r="658" spans="1:29" s="4" customFormat="1" ht="13.5" hidden="1" customHeight="1" x14ac:dyDescent="0.25">
      <c r="A658" s="25">
        <v>18</v>
      </c>
      <c r="B658" s="24" t="s">
        <v>1157</v>
      </c>
      <c r="C658" s="24" t="s">
        <v>175</v>
      </c>
      <c r="D658" s="25">
        <v>31</v>
      </c>
      <c r="E658" s="25" t="s">
        <v>181</v>
      </c>
      <c r="F658" s="24" t="s">
        <v>163</v>
      </c>
      <c r="G658" s="24" t="s">
        <v>177</v>
      </c>
      <c r="H658" s="24" t="s">
        <v>35</v>
      </c>
      <c r="I658" s="24"/>
      <c r="J658" s="24" t="s">
        <v>106</v>
      </c>
      <c r="K658" s="24" t="s">
        <v>178</v>
      </c>
      <c r="L658" s="26">
        <v>13</v>
      </c>
      <c r="M658" s="27">
        <v>2778</v>
      </c>
      <c r="N658" s="28" t="s">
        <v>1183</v>
      </c>
      <c r="O658" s="29" t="s">
        <v>1184</v>
      </c>
      <c r="P658" s="29" t="s">
        <v>183</v>
      </c>
      <c r="Q658" s="30">
        <v>4</v>
      </c>
      <c r="R658" s="6" t="s">
        <v>41</v>
      </c>
      <c r="S658" s="8">
        <v>1</v>
      </c>
      <c r="T658" s="23">
        <v>0</v>
      </c>
      <c r="U658" s="23">
        <v>0</v>
      </c>
      <c r="V658" s="23">
        <v>0</v>
      </c>
      <c r="W658" s="5">
        <f t="shared" si="20"/>
        <v>1</v>
      </c>
      <c r="X658" s="5">
        <f t="shared" si="21"/>
        <v>3</v>
      </c>
      <c r="Y658" s="13">
        <v>430632000</v>
      </c>
      <c r="Z658" s="20">
        <v>387.76961</v>
      </c>
      <c r="AA658" s="20">
        <v>399.06002100000001</v>
      </c>
      <c r="AB658" s="20">
        <v>410.68149799999998</v>
      </c>
      <c r="AC658" s="51"/>
    </row>
    <row r="659" spans="1:29" s="4" customFormat="1" ht="13.5" hidden="1" customHeight="1" x14ac:dyDescent="0.25">
      <c r="A659" s="25">
        <v>18</v>
      </c>
      <c r="B659" s="24" t="s">
        <v>1157</v>
      </c>
      <c r="C659" s="24" t="s">
        <v>186</v>
      </c>
      <c r="D659" s="25">
        <v>33</v>
      </c>
      <c r="E659" s="25" t="s">
        <v>187</v>
      </c>
      <c r="F659" s="24" t="s">
        <v>188</v>
      </c>
      <c r="G659" s="24" t="s">
        <v>189</v>
      </c>
      <c r="H659" s="24" t="s">
        <v>59</v>
      </c>
      <c r="I659" s="24"/>
      <c r="J659" s="24" t="s">
        <v>106</v>
      </c>
      <c r="K659" s="24" t="s">
        <v>190</v>
      </c>
      <c r="L659" s="26">
        <v>14</v>
      </c>
      <c r="M659" s="27">
        <v>2673</v>
      </c>
      <c r="N659" s="28" t="s">
        <v>1185</v>
      </c>
      <c r="O659" s="29" t="s">
        <v>1186</v>
      </c>
      <c r="P659" s="29" t="s">
        <v>193</v>
      </c>
      <c r="Q659" s="30">
        <v>80</v>
      </c>
      <c r="R659" s="6" t="s">
        <v>41</v>
      </c>
      <c r="S659" s="8">
        <v>20</v>
      </c>
      <c r="T659" s="23">
        <v>0</v>
      </c>
      <c r="U659" s="23">
        <v>0</v>
      </c>
      <c r="V659" s="23">
        <v>0</v>
      </c>
      <c r="W659" s="5">
        <f t="shared" si="20"/>
        <v>20</v>
      </c>
      <c r="X659" s="5">
        <f t="shared" si="21"/>
        <v>60</v>
      </c>
      <c r="Y659" s="13">
        <v>582565000</v>
      </c>
      <c r="Z659" s="20">
        <v>524.58010000000002</v>
      </c>
      <c r="AA659" s="20">
        <v>539.853925</v>
      </c>
      <c r="AB659" s="20">
        <v>555.57561999999996</v>
      </c>
      <c r="AC659" s="51"/>
    </row>
    <row r="660" spans="1:29" s="4" customFormat="1" ht="13.5" hidden="1" customHeight="1" x14ac:dyDescent="0.25">
      <c r="A660" s="25">
        <v>18</v>
      </c>
      <c r="B660" s="24" t="s">
        <v>1157</v>
      </c>
      <c r="C660" s="24" t="s">
        <v>186</v>
      </c>
      <c r="D660" s="25">
        <v>38</v>
      </c>
      <c r="E660" s="25" t="s">
        <v>194</v>
      </c>
      <c r="F660" s="24" t="s">
        <v>188</v>
      </c>
      <c r="G660" s="24" t="s">
        <v>195</v>
      </c>
      <c r="H660" s="24" t="s">
        <v>35</v>
      </c>
      <c r="I660" s="24"/>
      <c r="J660" s="24" t="s">
        <v>106</v>
      </c>
      <c r="K660" s="24" t="s">
        <v>190</v>
      </c>
      <c r="L660" s="26">
        <v>14</v>
      </c>
      <c r="M660" s="27">
        <v>2673</v>
      </c>
      <c r="N660" s="28" t="s">
        <v>1185</v>
      </c>
      <c r="O660" s="29" t="s">
        <v>1187</v>
      </c>
      <c r="P660" s="29" t="s">
        <v>197</v>
      </c>
      <c r="Q660" s="30">
        <v>40</v>
      </c>
      <c r="R660" s="6" t="s">
        <v>41</v>
      </c>
      <c r="S660" s="8">
        <v>10</v>
      </c>
      <c r="T660" s="23">
        <v>0</v>
      </c>
      <c r="U660" s="23">
        <v>0</v>
      </c>
      <c r="V660" s="23">
        <v>0</v>
      </c>
      <c r="W660" s="5">
        <f t="shared" si="20"/>
        <v>10</v>
      </c>
      <c r="X660" s="5">
        <f t="shared" si="21"/>
        <v>30</v>
      </c>
      <c r="Y660" s="13">
        <v>1315538000</v>
      </c>
      <c r="Z660" s="20">
        <v>1184.5982799999999</v>
      </c>
      <c r="AA660" s="20">
        <v>1219.089385</v>
      </c>
      <c r="AB660" s="20">
        <v>1254.5918610000001</v>
      </c>
      <c r="AC660" s="51"/>
    </row>
    <row r="661" spans="1:29" s="4" customFormat="1" ht="13.5" hidden="1" customHeight="1" x14ac:dyDescent="0.25">
      <c r="A661" s="25">
        <v>18</v>
      </c>
      <c r="B661" s="24" t="s">
        <v>1157</v>
      </c>
      <c r="C661" s="24" t="s">
        <v>186</v>
      </c>
      <c r="D661" s="25">
        <v>39</v>
      </c>
      <c r="E661" s="25" t="s">
        <v>198</v>
      </c>
      <c r="F661" s="24" t="s">
        <v>188</v>
      </c>
      <c r="G661" s="24" t="s">
        <v>195</v>
      </c>
      <c r="H661" s="24" t="s">
        <v>35</v>
      </c>
      <c r="I661" s="24"/>
      <c r="J661" s="24" t="s">
        <v>106</v>
      </c>
      <c r="K661" s="24" t="s">
        <v>190</v>
      </c>
      <c r="L661" s="26">
        <v>14</v>
      </c>
      <c r="M661" s="27">
        <v>2673</v>
      </c>
      <c r="N661" s="28" t="s">
        <v>1185</v>
      </c>
      <c r="O661" s="29" t="s">
        <v>1188</v>
      </c>
      <c r="P661" s="29" t="s">
        <v>200</v>
      </c>
      <c r="Q661" s="30">
        <v>5000</v>
      </c>
      <c r="R661" s="6" t="s">
        <v>41</v>
      </c>
      <c r="S661" s="8">
        <v>1250</v>
      </c>
      <c r="T661" s="23">
        <v>0</v>
      </c>
      <c r="U661" s="23">
        <v>0</v>
      </c>
      <c r="V661" s="23">
        <v>0</v>
      </c>
      <c r="W661" s="5">
        <f t="shared" si="20"/>
        <v>1250</v>
      </c>
      <c r="X661" s="5">
        <f t="shared" si="21"/>
        <v>3750</v>
      </c>
      <c r="Y661" s="13">
        <v>1707760000</v>
      </c>
      <c r="Z661" s="20">
        <v>1537.7813189999999</v>
      </c>
      <c r="AA661" s="20">
        <v>1582.5558020000001</v>
      </c>
      <c r="AB661" s="20">
        <v>1628.6431950000001</v>
      </c>
      <c r="AC661" s="51"/>
    </row>
    <row r="662" spans="1:29" s="4" customFormat="1" ht="13.5" hidden="1" customHeight="1" x14ac:dyDescent="0.25">
      <c r="A662" s="25">
        <v>18</v>
      </c>
      <c r="B662" s="24" t="s">
        <v>1157</v>
      </c>
      <c r="C662" s="24" t="s">
        <v>186</v>
      </c>
      <c r="D662" s="25">
        <v>40</v>
      </c>
      <c r="E662" s="25" t="s">
        <v>201</v>
      </c>
      <c r="F662" s="24" t="s">
        <v>188</v>
      </c>
      <c r="G662" s="24" t="s">
        <v>195</v>
      </c>
      <c r="H662" s="24" t="s">
        <v>35</v>
      </c>
      <c r="I662" s="24"/>
      <c r="J662" s="24" t="s">
        <v>106</v>
      </c>
      <c r="K662" s="24" t="s">
        <v>190</v>
      </c>
      <c r="L662" s="26">
        <v>14</v>
      </c>
      <c r="M662" s="27">
        <v>2673</v>
      </c>
      <c r="N662" s="28" t="s">
        <v>1185</v>
      </c>
      <c r="O662" s="29" t="s">
        <v>1189</v>
      </c>
      <c r="P662" s="29" t="s">
        <v>203</v>
      </c>
      <c r="Q662" s="30">
        <v>48</v>
      </c>
      <c r="R662" s="6" t="s">
        <v>41</v>
      </c>
      <c r="S662" s="8">
        <v>12</v>
      </c>
      <c r="T662" s="23">
        <v>0</v>
      </c>
      <c r="U662" s="23">
        <v>0</v>
      </c>
      <c r="V662" s="23">
        <v>0</v>
      </c>
      <c r="W662" s="5">
        <f t="shared" si="20"/>
        <v>12</v>
      </c>
      <c r="X662" s="5">
        <f t="shared" si="21"/>
        <v>36</v>
      </c>
      <c r="Y662" s="13">
        <v>460438000</v>
      </c>
      <c r="Z662" s="20">
        <v>414.609398</v>
      </c>
      <c r="AA662" s="20">
        <v>426.681285</v>
      </c>
      <c r="AB662" s="20">
        <v>439.10715099999999</v>
      </c>
      <c r="AC662" s="51"/>
    </row>
    <row r="663" spans="1:29" s="4" customFormat="1" ht="13.5" hidden="1" customHeight="1" x14ac:dyDescent="0.25">
      <c r="A663" s="25">
        <v>18</v>
      </c>
      <c r="B663" s="24" t="s">
        <v>1157</v>
      </c>
      <c r="C663" s="24" t="s">
        <v>186</v>
      </c>
      <c r="D663" s="25">
        <v>34</v>
      </c>
      <c r="E663" s="25" t="s">
        <v>204</v>
      </c>
      <c r="F663" s="24" t="s">
        <v>188</v>
      </c>
      <c r="G663" s="24" t="s">
        <v>205</v>
      </c>
      <c r="H663" s="24" t="s">
        <v>35</v>
      </c>
      <c r="I663" s="24"/>
      <c r="J663" s="24" t="s">
        <v>106</v>
      </c>
      <c r="K663" s="24" t="s">
        <v>190</v>
      </c>
      <c r="L663" s="26">
        <v>15</v>
      </c>
      <c r="M663" s="27">
        <v>2795</v>
      </c>
      <c r="N663" s="28" t="s">
        <v>1190</v>
      </c>
      <c r="O663" s="29" t="s">
        <v>1191</v>
      </c>
      <c r="P663" s="29" t="s">
        <v>208</v>
      </c>
      <c r="Q663" s="30">
        <v>16</v>
      </c>
      <c r="R663" s="6" t="s">
        <v>41</v>
      </c>
      <c r="S663" s="8">
        <v>4</v>
      </c>
      <c r="T663" s="23">
        <v>0</v>
      </c>
      <c r="U663" s="23">
        <v>0</v>
      </c>
      <c r="V663" s="23">
        <v>0</v>
      </c>
      <c r="W663" s="5">
        <f t="shared" si="20"/>
        <v>4</v>
      </c>
      <c r="X663" s="5">
        <f t="shared" si="21"/>
        <v>12</v>
      </c>
      <c r="Y663" s="13">
        <v>144186000</v>
      </c>
      <c r="Z663" s="20">
        <v>129.833575</v>
      </c>
      <c r="AA663" s="20">
        <v>133.613846</v>
      </c>
      <c r="AB663" s="20">
        <v>137.504966</v>
      </c>
      <c r="AC663" s="51"/>
    </row>
    <row r="664" spans="1:29" s="4" customFormat="1" ht="13.5" hidden="1" customHeight="1" x14ac:dyDescent="0.25">
      <c r="A664" s="25">
        <v>18</v>
      </c>
      <c r="B664" s="24" t="s">
        <v>1157</v>
      </c>
      <c r="C664" s="24" t="s">
        <v>186</v>
      </c>
      <c r="D664" s="25">
        <v>35</v>
      </c>
      <c r="E664" s="25" t="s">
        <v>209</v>
      </c>
      <c r="F664" s="24" t="s">
        <v>188</v>
      </c>
      <c r="G664" s="24" t="s">
        <v>205</v>
      </c>
      <c r="H664" s="24" t="s">
        <v>35</v>
      </c>
      <c r="I664" s="24"/>
      <c r="J664" s="24" t="s">
        <v>106</v>
      </c>
      <c r="K664" s="24" t="s">
        <v>190</v>
      </c>
      <c r="L664" s="26">
        <v>15</v>
      </c>
      <c r="M664" s="27">
        <v>2795</v>
      </c>
      <c r="N664" s="28" t="s">
        <v>1190</v>
      </c>
      <c r="O664" s="29" t="s">
        <v>1192</v>
      </c>
      <c r="P664" s="29" t="s">
        <v>211</v>
      </c>
      <c r="Q664" s="30">
        <v>4000</v>
      </c>
      <c r="R664" s="6" t="s">
        <v>41</v>
      </c>
      <c r="S664" s="8">
        <v>1000</v>
      </c>
      <c r="T664" s="23">
        <v>0</v>
      </c>
      <c r="U664" s="23">
        <v>0</v>
      </c>
      <c r="V664" s="23">
        <v>0</v>
      </c>
      <c r="W664" s="5">
        <f t="shared" si="20"/>
        <v>1000</v>
      </c>
      <c r="X664" s="5">
        <f t="shared" si="21"/>
        <v>3000</v>
      </c>
      <c r="Y664" s="13">
        <v>1529232000</v>
      </c>
      <c r="Z664" s="20">
        <v>1377.0227629999999</v>
      </c>
      <c r="AA664" s="20">
        <v>1417.1165530000001</v>
      </c>
      <c r="AB664" s="20">
        <v>1458.3860030000001</v>
      </c>
      <c r="AC664" s="51"/>
    </row>
    <row r="665" spans="1:29" s="4" customFormat="1" ht="13.5" hidden="1" customHeight="1" x14ac:dyDescent="0.25">
      <c r="A665" s="25">
        <v>18</v>
      </c>
      <c r="B665" s="24" t="s">
        <v>1157</v>
      </c>
      <c r="C665" s="24" t="s">
        <v>186</v>
      </c>
      <c r="D665" s="25">
        <v>36</v>
      </c>
      <c r="E665" s="25" t="s">
        <v>212</v>
      </c>
      <c r="F665" s="24" t="s">
        <v>188</v>
      </c>
      <c r="G665" s="24" t="s">
        <v>205</v>
      </c>
      <c r="H665" s="24" t="s">
        <v>35</v>
      </c>
      <c r="I665" s="24"/>
      <c r="J665" s="24" t="s">
        <v>106</v>
      </c>
      <c r="K665" s="24" t="s">
        <v>190</v>
      </c>
      <c r="L665" s="26">
        <v>15</v>
      </c>
      <c r="M665" s="27">
        <v>2795</v>
      </c>
      <c r="N665" s="28" t="s">
        <v>1190</v>
      </c>
      <c r="O665" s="29" t="s">
        <v>1193</v>
      </c>
      <c r="P665" s="29" t="s">
        <v>200</v>
      </c>
      <c r="Q665" s="30">
        <v>4000</v>
      </c>
      <c r="R665" s="6" t="s">
        <v>41</v>
      </c>
      <c r="S665" s="8">
        <v>1000</v>
      </c>
      <c r="T665" s="23">
        <v>0</v>
      </c>
      <c r="U665" s="23">
        <v>0</v>
      </c>
      <c r="V665" s="23">
        <v>0</v>
      </c>
      <c r="W665" s="5">
        <f t="shared" si="20"/>
        <v>1000</v>
      </c>
      <c r="X665" s="5">
        <f t="shared" si="21"/>
        <v>3000</v>
      </c>
      <c r="Y665" s="13">
        <v>1529232000</v>
      </c>
      <c r="Z665" s="20">
        <v>1377.0227629999999</v>
      </c>
      <c r="AA665" s="20">
        <v>1417.1165530000001</v>
      </c>
      <c r="AB665" s="20">
        <v>1458.3860030000001</v>
      </c>
      <c r="AC665" s="51"/>
    </row>
    <row r="666" spans="1:29" s="4" customFormat="1" ht="13.5" hidden="1" customHeight="1" x14ac:dyDescent="0.25">
      <c r="A666" s="25">
        <v>18</v>
      </c>
      <c r="B666" s="24" t="s">
        <v>1157</v>
      </c>
      <c r="C666" s="24" t="s">
        <v>186</v>
      </c>
      <c r="D666" s="25">
        <v>37</v>
      </c>
      <c r="E666" s="25" t="s">
        <v>214</v>
      </c>
      <c r="F666" s="24" t="s">
        <v>188</v>
      </c>
      <c r="G666" s="24" t="s">
        <v>205</v>
      </c>
      <c r="H666" s="24" t="s">
        <v>35</v>
      </c>
      <c r="I666" s="24"/>
      <c r="J666" s="24" t="s">
        <v>106</v>
      </c>
      <c r="K666" s="24" t="s">
        <v>190</v>
      </c>
      <c r="L666" s="26">
        <v>15</v>
      </c>
      <c r="M666" s="27">
        <v>2795</v>
      </c>
      <c r="N666" s="28" t="s">
        <v>1190</v>
      </c>
      <c r="O666" s="29" t="s">
        <v>1194</v>
      </c>
      <c r="P666" s="29" t="s">
        <v>64</v>
      </c>
      <c r="Q666" s="30">
        <v>8000</v>
      </c>
      <c r="R666" s="6" t="s">
        <v>41</v>
      </c>
      <c r="S666" s="8">
        <v>2000</v>
      </c>
      <c r="T666" s="23">
        <v>0</v>
      </c>
      <c r="U666" s="23">
        <v>0</v>
      </c>
      <c r="V666" s="23">
        <v>0</v>
      </c>
      <c r="W666" s="5">
        <f t="shared" si="20"/>
        <v>2000</v>
      </c>
      <c r="X666" s="5">
        <f t="shared" si="21"/>
        <v>6000</v>
      </c>
      <c r="Y666" s="13">
        <v>1166588000</v>
      </c>
      <c r="Z666" s="20">
        <v>1050.47165</v>
      </c>
      <c r="AA666" s="20">
        <v>1081.057485</v>
      </c>
      <c r="AB666" s="20">
        <v>1112.5401790000001</v>
      </c>
      <c r="AC666" s="51"/>
    </row>
    <row r="667" spans="1:29" s="4" customFormat="1" ht="13.5" hidden="1" customHeight="1" x14ac:dyDescent="0.25">
      <c r="A667" s="32">
        <v>18</v>
      </c>
      <c r="B667" s="31" t="s">
        <v>1157</v>
      </c>
      <c r="C667" s="31" t="s">
        <v>216</v>
      </c>
      <c r="D667" s="32">
        <v>43</v>
      </c>
      <c r="E667" s="32" t="s">
        <v>217</v>
      </c>
      <c r="F667" s="31" t="s">
        <v>163</v>
      </c>
      <c r="G667" s="31" t="s">
        <v>218</v>
      </c>
      <c r="H667" s="31" t="s">
        <v>35</v>
      </c>
      <c r="I667" s="31"/>
      <c r="J667" s="31" t="s">
        <v>106</v>
      </c>
      <c r="K667" s="31" t="s">
        <v>219</v>
      </c>
      <c r="L667" s="33">
        <v>16</v>
      </c>
      <c r="M667" s="34">
        <v>2757</v>
      </c>
      <c r="N667" s="35" t="s">
        <v>1195</v>
      </c>
      <c r="O667" s="36" t="s">
        <v>1196</v>
      </c>
      <c r="P667" s="36" t="s">
        <v>84</v>
      </c>
      <c r="Q667" s="37">
        <v>4000</v>
      </c>
      <c r="R667" s="7" t="s">
        <v>41</v>
      </c>
      <c r="S667" s="9">
        <v>1000</v>
      </c>
      <c r="T667" s="23">
        <v>0</v>
      </c>
      <c r="U667" s="23">
        <v>0</v>
      </c>
      <c r="V667" s="23">
        <v>0</v>
      </c>
      <c r="W667" s="5">
        <f t="shared" si="20"/>
        <v>1000</v>
      </c>
      <c r="X667" s="5">
        <f t="shared" si="21"/>
        <v>3000</v>
      </c>
      <c r="Y667" s="14">
        <v>174769000</v>
      </c>
      <c r="Z667" s="20">
        <v>157.37403</v>
      </c>
      <c r="AA667" s="20">
        <v>161.95617799999999</v>
      </c>
      <c r="AB667" s="21">
        <v>166.672686</v>
      </c>
      <c r="AC667" s="52"/>
    </row>
    <row r="668" spans="1:29" s="4" customFormat="1" ht="13.5" hidden="1" customHeight="1" x14ac:dyDescent="0.25">
      <c r="A668" s="25">
        <v>18</v>
      </c>
      <c r="B668" s="24" t="s">
        <v>1157</v>
      </c>
      <c r="C668" s="24" t="s">
        <v>216</v>
      </c>
      <c r="D668" s="25">
        <v>44</v>
      </c>
      <c r="E668" s="25" t="s">
        <v>222</v>
      </c>
      <c r="F668" s="24" t="s">
        <v>163</v>
      </c>
      <c r="G668" s="24" t="s">
        <v>218</v>
      </c>
      <c r="H668" s="24" t="s">
        <v>35</v>
      </c>
      <c r="I668" s="24"/>
      <c r="J668" s="24" t="s">
        <v>106</v>
      </c>
      <c r="K668" s="24" t="s">
        <v>219</v>
      </c>
      <c r="L668" s="26">
        <v>16</v>
      </c>
      <c r="M668" s="27">
        <v>2757</v>
      </c>
      <c r="N668" s="28" t="s">
        <v>1195</v>
      </c>
      <c r="O668" s="29" t="s">
        <v>1197</v>
      </c>
      <c r="P668" s="29" t="s">
        <v>224</v>
      </c>
      <c r="Q668" s="30">
        <v>5000</v>
      </c>
      <c r="R668" s="6" t="s">
        <v>41</v>
      </c>
      <c r="S668" s="8">
        <v>1250</v>
      </c>
      <c r="T668" s="23">
        <v>0</v>
      </c>
      <c r="U668" s="23">
        <v>0</v>
      </c>
      <c r="V668" s="23">
        <v>0</v>
      </c>
      <c r="W668" s="5">
        <f t="shared" si="20"/>
        <v>1250</v>
      </c>
      <c r="X668" s="5">
        <f t="shared" si="21"/>
        <v>3750</v>
      </c>
      <c r="Y668" s="13">
        <v>471878000</v>
      </c>
      <c r="Z668" s="20">
        <v>424.90988099999998</v>
      </c>
      <c r="AA668" s="20">
        <v>437.281679</v>
      </c>
      <c r="AB668" s="20">
        <v>450.01625200000001</v>
      </c>
      <c r="AC668" s="51"/>
    </row>
    <row r="669" spans="1:29" s="4" customFormat="1" ht="13.5" hidden="1" customHeight="1" x14ac:dyDescent="0.25">
      <c r="A669" s="25">
        <v>18</v>
      </c>
      <c r="B669" s="24" t="s">
        <v>1157</v>
      </c>
      <c r="C669" s="24" t="s">
        <v>216</v>
      </c>
      <c r="D669" s="25">
        <v>45</v>
      </c>
      <c r="E669" s="25" t="s">
        <v>225</v>
      </c>
      <c r="F669" s="24" t="s">
        <v>163</v>
      </c>
      <c r="G669" s="24" t="s">
        <v>218</v>
      </c>
      <c r="H669" s="24" t="s">
        <v>35</v>
      </c>
      <c r="I669" s="24"/>
      <c r="J669" s="24" t="s">
        <v>106</v>
      </c>
      <c r="K669" s="24" t="s">
        <v>219</v>
      </c>
      <c r="L669" s="26">
        <v>16</v>
      </c>
      <c r="M669" s="27">
        <v>2757</v>
      </c>
      <c r="N669" s="28" t="s">
        <v>1195</v>
      </c>
      <c r="O669" s="29" t="s">
        <v>1198</v>
      </c>
      <c r="P669" s="29" t="s">
        <v>227</v>
      </c>
      <c r="Q669" s="30">
        <v>18000</v>
      </c>
      <c r="R669" s="6" t="s">
        <v>41</v>
      </c>
      <c r="S669" s="8">
        <v>4500</v>
      </c>
      <c r="T669" s="23">
        <v>0</v>
      </c>
      <c r="U669" s="23">
        <v>0</v>
      </c>
      <c r="V669" s="23">
        <v>0</v>
      </c>
      <c r="W669" s="5">
        <f t="shared" si="20"/>
        <v>4500</v>
      </c>
      <c r="X669" s="5">
        <f t="shared" si="21"/>
        <v>13500</v>
      </c>
      <c r="Y669" s="13">
        <v>1101048000</v>
      </c>
      <c r="Z669" s="20">
        <v>991.45638899999994</v>
      </c>
      <c r="AA669" s="20">
        <v>1020.323918</v>
      </c>
      <c r="AB669" s="20">
        <v>1050.037922</v>
      </c>
      <c r="AC669" s="51"/>
    </row>
    <row r="670" spans="1:29" s="4" customFormat="1" ht="13.5" hidden="1" customHeight="1" x14ac:dyDescent="0.25">
      <c r="A670" s="25">
        <v>18</v>
      </c>
      <c r="B670" s="24" t="s">
        <v>1157</v>
      </c>
      <c r="C670" s="24" t="s">
        <v>228</v>
      </c>
      <c r="D670" s="25">
        <v>50</v>
      </c>
      <c r="E670" s="25" t="s">
        <v>229</v>
      </c>
      <c r="F670" s="24" t="s">
        <v>230</v>
      </c>
      <c r="G670" s="24" t="s">
        <v>231</v>
      </c>
      <c r="H670" s="24" t="s">
        <v>59</v>
      </c>
      <c r="I670" s="24" t="s">
        <v>232</v>
      </c>
      <c r="J670" s="24" t="s">
        <v>233</v>
      </c>
      <c r="K670" s="24" t="s">
        <v>234</v>
      </c>
      <c r="L670" s="26">
        <v>17</v>
      </c>
      <c r="M670" s="27">
        <v>2226</v>
      </c>
      <c r="N670" s="28" t="s">
        <v>1199</v>
      </c>
      <c r="O670" s="29" t="s">
        <v>1200</v>
      </c>
      <c r="P670" s="29" t="s">
        <v>64</v>
      </c>
      <c r="Q670" s="30">
        <v>28</v>
      </c>
      <c r="R670" s="6" t="s">
        <v>41</v>
      </c>
      <c r="S670" s="8">
        <v>7</v>
      </c>
      <c r="T670" s="23">
        <v>0</v>
      </c>
      <c r="U670" s="23">
        <v>0</v>
      </c>
      <c r="V670" s="23">
        <v>0</v>
      </c>
      <c r="W670" s="5">
        <f t="shared" si="20"/>
        <v>7</v>
      </c>
      <c r="X670" s="5">
        <f t="shared" si="21"/>
        <v>21</v>
      </c>
      <c r="Y670" s="13">
        <v>1165129000</v>
      </c>
      <c r="Z670" s="20">
        <v>1049.1602</v>
      </c>
      <c r="AA670" s="20">
        <v>1079.70785</v>
      </c>
      <c r="AB670" s="20">
        <v>1111.1512399999999</v>
      </c>
      <c r="AC670" s="51"/>
    </row>
    <row r="671" spans="1:29" s="4" customFormat="1" ht="13.5" hidden="1" customHeight="1" x14ac:dyDescent="0.25">
      <c r="A671" s="25">
        <v>18</v>
      </c>
      <c r="B671" s="24" t="s">
        <v>1157</v>
      </c>
      <c r="C671" s="24" t="s">
        <v>228</v>
      </c>
      <c r="D671" s="25">
        <v>51</v>
      </c>
      <c r="E671" s="25" t="s">
        <v>237</v>
      </c>
      <c r="F671" s="24" t="s">
        <v>230</v>
      </c>
      <c r="G671" s="24" t="s">
        <v>238</v>
      </c>
      <c r="H671" s="24" t="s">
        <v>59</v>
      </c>
      <c r="I671" s="24" t="s">
        <v>232</v>
      </c>
      <c r="J671" s="24" t="s">
        <v>233</v>
      </c>
      <c r="K671" s="24" t="s">
        <v>234</v>
      </c>
      <c r="L671" s="26">
        <v>17</v>
      </c>
      <c r="M671" s="27">
        <v>2226</v>
      </c>
      <c r="N671" s="28" t="s">
        <v>1199</v>
      </c>
      <c r="O671" s="29" t="s">
        <v>1201</v>
      </c>
      <c r="P671" s="29" t="s">
        <v>240</v>
      </c>
      <c r="Q671" s="30">
        <v>480</v>
      </c>
      <c r="R671" s="6" t="s">
        <v>41</v>
      </c>
      <c r="S671" s="8">
        <v>120</v>
      </c>
      <c r="T671" s="23">
        <v>0</v>
      </c>
      <c r="U671" s="23">
        <v>0</v>
      </c>
      <c r="V671" s="23">
        <v>0</v>
      </c>
      <c r="W671" s="5">
        <f t="shared" si="20"/>
        <v>120</v>
      </c>
      <c r="X671" s="5">
        <f t="shared" si="21"/>
        <v>360</v>
      </c>
      <c r="Y671" s="13">
        <v>2741316000</v>
      </c>
      <c r="Z671" s="20">
        <v>2468.4641190000002</v>
      </c>
      <c r="AA671" s="20">
        <v>2540.3366289999999</v>
      </c>
      <c r="AB671" s="20">
        <v>2614.3166369999999</v>
      </c>
      <c r="AC671" s="51"/>
    </row>
    <row r="672" spans="1:29" s="4" customFormat="1" ht="13.5" hidden="1" customHeight="1" x14ac:dyDescent="0.25">
      <c r="A672" s="25">
        <v>18</v>
      </c>
      <c r="B672" s="24" t="s">
        <v>1157</v>
      </c>
      <c r="C672" s="24" t="s">
        <v>228</v>
      </c>
      <c r="D672" s="25">
        <v>52</v>
      </c>
      <c r="E672" s="25" t="s">
        <v>241</v>
      </c>
      <c r="F672" s="24" t="s">
        <v>230</v>
      </c>
      <c r="G672" s="24" t="s">
        <v>238</v>
      </c>
      <c r="H672" s="24" t="s">
        <v>59</v>
      </c>
      <c r="I672" s="24" t="s">
        <v>232</v>
      </c>
      <c r="J672" s="24" t="s">
        <v>233</v>
      </c>
      <c r="K672" s="24" t="s">
        <v>234</v>
      </c>
      <c r="L672" s="26">
        <v>17</v>
      </c>
      <c r="M672" s="27">
        <v>2226</v>
      </c>
      <c r="N672" s="28" t="s">
        <v>1199</v>
      </c>
      <c r="O672" s="29" t="s">
        <v>1202</v>
      </c>
      <c r="P672" s="29" t="s">
        <v>243</v>
      </c>
      <c r="Q672" s="30">
        <v>480</v>
      </c>
      <c r="R672" s="6" t="s">
        <v>41</v>
      </c>
      <c r="S672" s="8">
        <v>120</v>
      </c>
      <c r="T672" s="23">
        <v>0</v>
      </c>
      <c r="U672" s="23">
        <v>0</v>
      </c>
      <c r="V672" s="23">
        <v>0</v>
      </c>
      <c r="W672" s="5">
        <f t="shared" si="20"/>
        <v>120</v>
      </c>
      <c r="X672" s="5">
        <f t="shared" si="21"/>
        <v>360</v>
      </c>
      <c r="Y672" s="13">
        <v>6579719000</v>
      </c>
      <c r="Z672" s="20">
        <v>5924.817481</v>
      </c>
      <c r="AA672" s="20">
        <v>6097.3261709999997</v>
      </c>
      <c r="AB672" s="20">
        <v>6274.8932830000003</v>
      </c>
      <c r="AC672" s="51"/>
    </row>
    <row r="673" spans="1:29" s="4" customFormat="1" ht="13.5" hidden="1" customHeight="1" x14ac:dyDescent="0.25">
      <c r="A673" s="25">
        <v>18</v>
      </c>
      <c r="B673" s="24" t="s">
        <v>1157</v>
      </c>
      <c r="C673" s="24" t="s">
        <v>244</v>
      </c>
      <c r="D673" s="25">
        <v>54</v>
      </c>
      <c r="E673" s="25" t="s">
        <v>245</v>
      </c>
      <c r="F673" s="24" t="s">
        <v>246</v>
      </c>
      <c r="G673" s="24" t="s">
        <v>247</v>
      </c>
      <c r="H673" s="24" t="s">
        <v>35</v>
      </c>
      <c r="I673" s="24"/>
      <c r="J673" s="24" t="s">
        <v>233</v>
      </c>
      <c r="K673" s="24" t="s">
        <v>248</v>
      </c>
      <c r="L673" s="26">
        <v>18</v>
      </c>
      <c r="M673" s="27">
        <v>2623</v>
      </c>
      <c r="N673" s="28" t="s">
        <v>1203</v>
      </c>
      <c r="O673" s="29" t="s">
        <v>477</v>
      </c>
      <c r="P673" s="29" t="s">
        <v>40</v>
      </c>
      <c r="Q673" s="30">
        <v>4</v>
      </c>
      <c r="R673" s="6" t="s">
        <v>41</v>
      </c>
      <c r="S673" s="8">
        <v>1</v>
      </c>
      <c r="T673" s="23">
        <v>0</v>
      </c>
      <c r="U673" s="23">
        <v>0</v>
      </c>
      <c r="V673" s="23">
        <v>0</v>
      </c>
      <c r="W673" s="5">
        <f t="shared" si="20"/>
        <v>1</v>
      </c>
      <c r="X673" s="5">
        <f t="shared" si="21"/>
        <v>3</v>
      </c>
      <c r="Y673" s="13">
        <v>1747694000</v>
      </c>
      <c r="Z673" s="20">
        <v>1573.7402999999999</v>
      </c>
      <c r="AA673" s="20">
        <v>1619.5617749999999</v>
      </c>
      <c r="AB673" s="20">
        <v>1666.72686</v>
      </c>
      <c r="AC673" s="51"/>
    </row>
    <row r="674" spans="1:29" s="4" customFormat="1" ht="13.5" hidden="1" customHeight="1" x14ac:dyDescent="0.25">
      <c r="A674" s="25">
        <v>18</v>
      </c>
      <c r="B674" s="24" t="s">
        <v>1157</v>
      </c>
      <c r="C674" s="24" t="s">
        <v>244</v>
      </c>
      <c r="D674" s="25">
        <v>55</v>
      </c>
      <c r="E674" s="25" t="s">
        <v>251</v>
      </c>
      <c r="F674" s="24" t="s">
        <v>252</v>
      </c>
      <c r="G674" s="24" t="s">
        <v>253</v>
      </c>
      <c r="H674" s="24" t="s">
        <v>35</v>
      </c>
      <c r="I674" s="24"/>
      <c r="J674" s="24" t="s">
        <v>233</v>
      </c>
      <c r="K674" s="24" t="s">
        <v>248</v>
      </c>
      <c r="L674" s="26">
        <v>18</v>
      </c>
      <c r="M674" s="27">
        <v>2623</v>
      </c>
      <c r="N674" s="28" t="s">
        <v>1203</v>
      </c>
      <c r="O674" s="29" t="s">
        <v>1204</v>
      </c>
      <c r="P674" s="29" t="s">
        <v>255</v>
      </c>
      <c r="Q674" s="30">
        <v>200</v>
      </c>
      <c r="R674" s="6" t="s">
        <v>41</v>
      </c>
      <c r="S674" s="8">
        <v>50</v>
      </c>
      <c r="T674" s="23">
        <v>0</v>
      </c>
      <c r="U674" s="23">
        <v>0</v>
      </c>
      <c r="V674" s="23">
        <v>0</v>
      </c>
      <c r="W674" s="5">
        <f t="shared" si="20"/>
        <v>50</v>
      </c>
      <c r="X674" s="5">
        <f t="shared" si="21"/>
        <v>150</v>
      </c>
      <c r="Y674" s="13">
        <v>1386504000</v>
      </c>
      <c r="Z674" s="20">
        <v>1248.500638</v>
      </c>
      <c r="AA674" s="20">
        <v>1284.8523419999999</v>
      </c>
      <c r="AB674" s="20">
        <v>1322.269976</v>
      </c>
      <c r="AC674" s="51"/>
    </row>
    <row r="675" spans="1:29" s="4" customFormat="1" ht="13.5" hidden="1" customHeight="1" x14ac:dyDescent="0.25">
      <c r="A675" s="25">
        <v>18</v>
      </c>
      <c r="B675" s="24" t="s">
        <v>1157</v>
      </c>
      <c r="C675" s="24" t="s">
        <v>186</v>
      </c>
      <c r="D675" s="25">
        <v>56</v>
      </c>
      <c r="E675" s="25" t="s">
        <v>256</v>
      </c>
      <c r="F675" s="24" t="s">
        <v>188</v>
      </c>
      <c r="G675" s="24" t="s">
        <v>257</v>
      </c>
      <c r="H675" s="24" t="s">
        <v>35</v>
      </c>
      <c r="I675" s="24"/>
      <c r="J675" s="24" t="s">
        <v>233</v>
      </c>
      <c r="K675" s="24" t="s">
        <v>258</v>
      </c>
      <c r="L675" s="26">
        <v>19</v>
      </c>
      <c r="M675" s="27">
        <v>2550</v>
      </c>
      <c r="N675" s="28" t="s">
        <v>1205</v>
      </c>
      <c r="O675" s="29" t="s">
        <v>1206</v>
      </c>
      <c r="P675" s="29" t="s">
        <v>261</v>
      </c>
      <c r="Q675" s="30">
        <v>80</v>
      </c>
      <c r="R675" s="6" t="s">
        <v>41</v>
      </c>
      <c r="S675" s="8">
        <v>20</v>
      </c>
      <c r="T675" s="23">
        <v>0</v>
      </c>
      <c r="U675" s="23">
        <v>0</v>
      </c>
      <c r="V675" s="23">
        <v>0</v>
      </c>
      <c r="W675" s="5">
        <f t="shared" si="20"/>
        <v>20</v>
      </c>
      <c r="X675" s="5">
        <f t="shared" si="21"/>
        <v>60</v>
      </c>
      <c r="Y675" s="13">
        <v>1165130000</v>
      </c>
      <c r="Z675" s="20">
        <v>1049.1602</v>
      </c>
      <c r="AA675" s="20">
        <v>1079.70785</v>
      </c>
      <c r="AB675" s="20">
        <v>1111.1512399999999</v>
      </c>
      <c r="AC675" s="51"/>
    </row>
    <row r="676" spans="1:29" s="4" customFormat="1" ht="13.5" hidden="1" customHeight="1" x14ac:dyDescent="0.25">
      <c r="A676" s="25">
        <v>18</v>
      </c>
      <c r="B676" s="24" t="s">
        <v>1157</v>
      </c>
      <c r="C676" s="24" t="s">
        <v>244</v>
      </c>
      <c r="D676" s="25">
        <v>58</v>
      </c>
      <c r="E676" s="25" t="s">
        <v>267</v>
      </c>
      <c r="F676" s="24" t="s">
        <v>252</v>
      </c>
      <c r="G676" s="24" t="s">
        <v>268</v>
      </c>
      <c r="H676" s="24" t="s">
        <v>35</v>
      </c>
      <c r="I676" s="24"/>
      <c r="J676" s="24" t="s">
        <v>233</v>
      </c>
      <c r="K676" s="24" t="s">
        <v>258</v>
      </c>
      <c r="L676" s="26">
        <v>20</v>
      </c>
      <c r="M676" s="27">
        <v>2704</v>
      </c>
      <c r="N676" s="28" t="s">
        <v>1207</v>
      </c>
      <c r="O676" s="29" t="s">
        <v>1208</v>
      </c>
      <c r="P676" s="29" t="s">
        <v>270</v>
      </c>
      <c r="Q676" s="30">
        <v>480</v>
      </c>
      <c r="R676" s="6" t="s">
        <v>41</v>
      </c>
      <c r="S676" s="8">
        <v>120</v>
      </c>
      <c r="T676" s="23">
        <v>0</v>
      </c>
      <c r="U676" s="23">
        <v>0</v>
      </c>
      <c r="V676" s="23">
        <v>0</v>
      </c>
      <c r="W676" s="5">
        <f t="shared" si="20"/>
        <v>120</v>
      </c>
      <c r="X676" s="5">
        <f t="shared" si="21"/>
        <v>360</v>
      </c>
      <c r="Y676" s="13">
        <v>1165130000</v>
      </c>
      <c r="Z676" s="20">
        <v>1049.1602</v>
      </c>
      <c r="AA676" s="20">
        <v>1079.70785</v>
      </c>
      <c r="AB676" s="20">
        <v>1111.1512399999999</v>
      </c>
      <c r="AC676" s="51"/>
    </row>
    <row r="677" spans="1:29" s="4" customFormat="1" ht="13.5" hidden="1" customHeight="1" x14ac:dyDescent="0.25">
      <c r="A677" s="25">
        <v>18</v>
      </c>
      <c r="B677" s="24" t="s">
        <v>1157</v>
      </c>
      <c r="C677" s="24" t="s">
        <v>186</v>
      </c>
      <c r="D677" s="25">
        <v>60</v>
      </c>
      <c r="E677" s="25" t="s">
        <v>489</v>
      </c>
      <c r="F677" s="24" t="s">
        <v>272</v>
      </c>
      <c r="G677" s="24" t="s">
        <v>273</v>
      </c>
      <c r="H677" s="24" t="s">
        <v>35</v>
      </c>
      <c r="I677" s="24"/>
      <c r="J677" s="24" t="s">
        <v>274</v>
      </c>
      <c r="K677" s="24" t="s">
        <v>275</v>
      </c>
      <c r="L677" s="26">
        <v>22</v>
      </c>
      <c r="M677" s="27">
        <v>2697</v>
      </c>
      <c r="N677" s="28" t="s">
        <v>1209</v>
      </c>
      <c r="O677" s="29" t="s">
        <v>1210</v>
      </c>
      <c r="P677" s="29" t="s">
        <v>492</v>
      </c>
      <c r="Q677" s="30">
        <v>2400</v>
      </c>
      <c r="R677" s="6" t="s">
        <v>41</v>
      </c>
      <c r="S677" s="8">
        <v>600</v>
      </c>
      <c r="T677" s="23">
        <v>0</v>
      </c>
      <c r="U677" s="23">
        <v>0</v>
      </c>
      <c r="V677" s="23">
        <v>0</v>
      </c>
      <c r="W677" s="5">
        <f t="shared" si="20"/>
        <v>600</v>
      </c>
      <c r="X677" s="5">
        <f t="shared" si="21"/>
        <v>1800</v>
      </c>
      <c r="Y677" s="13">
        <v>1443595000</v>
      </c>
      <c r="Z677" s="20">
        <v>1299.909488</v>
      </c>
      <c r="AA677" s="20">
        <v>1337.758026</v>
      </c>
      <c r="AB677" s="20">
        <v>1376.7163860000001</v>
      </c>
      <c r="AC677" s="51"/>
    </row>
    <row r="678" spans="1:29" s="4" customFormat="1" ht="13.5" hidden="1" customHeight="1" x14ac:dyDescent="0.25">
      <c r="A678" s="25">
        <v>18</v>
      </c>
      <c r="B678" s="24" t="s">
        <v>1157</v>
      </c>
      <c r="C678" s="24" t="s">
        <v>186</v>
      </c>
      <c r="D678" s="25">
        <v>61</v>
      </c>
      <c r="E678" s="25" t="s">
        <v>271</v>
      </c>
      <c r="F678" s="24" t="s">
        <v>272</v>
      </c>
      <c r="G678" s="24" t="s">
        <v>273</v>
      </c>
      <c r="H678" s="24" t="s">
        <v>35</v>
      </c>
      <c r="I678" s="24"/>
      <c r="J678" s="24" t="s">
        <v>274</v>
      </c>
      <c r="K678" s="24" t="s">
        <v>275</v>
      </c>
      <c r="L678" s="26">
        <v>22</v>
      </c>
      <c r="M678" s="27">
        <v>2697</v>
      </c>
      <c r="N678" s="28" t="s">
        <v>1209</v>
      </c>
      <c r="O678" s="29" t="s">
        <v>1211</v>
      </c>
      <c r="P678" s="29" t="s">
        <v>67</v>
      </c>
      <c r="Q678" s="30">
        <v>4</v>
      </c>
      <c r="R678" s="6" t="s">
        <v>41</v>
      </c>
      <c r="S678" s="8">
        <v>1</v>
      </c>
      <c r="T678" s="23">
        <v>0</v>
      </c>
      <c r="U678" s="23">
        <v>0</v>
      </c>
      <c r="V678" s="23">
        <v>0</v>
      </c>
      <c r="W678" s="5">
        <f t="shared" si="20"/>
        <v>1</v>
      </c>
      <c r="X678" s="5">
        <f t="shared" si="21"/>
        <v>3</v>
      </c>
      <c r="Y678" s="13">
        <v>618683000</v>
      </c>
      <c r="Z678" s="20">
        <v>557.10406599999999</v>
      </c>
      <c r="AA678" s="20">
        <v>573.32486800000004</v>
      </c>
      <c r="AB678" s="20">
        <v>590.02130799999998</v>
      </c>
      <c r="AC678" s="51"/>
    </row>
    <row r="679" spans="1:29" s="4" customFormat="1" ht="13.5" hidden="1" customHeight="1" x14ac:dyDescent="0.25">
      <c r="A679" s="25">
        <v>18</v>
      </c>
      <c r="B679" s="24" t="s">
        <v>1157</v>
      </c>
      <c r="C679" s="24" t="s">
        <v>278</v>
      </c>
      <c r="D679" s="25">
        <v>67</v>
      </c>
      <c r="E679" s="25" t="s">
        <v>279</v>
      </c>
      <c r="F679" s="24" t="s">
        <v>280</v>
      </c>
      <c r="G679" s="24" t="s">
        <v>281</v>
      </c>
      <c r="H679" s="24" t="s">
        <v>35</v>
      </c>
      <c r="I679" s="24"/>
      <c r="J679" s="24" t="s">
        <v>274</v>
      </c>
      <c r="K679" s="24" t="s">
        <v>282</v>
      </c>
      <c r="L679" s="26">
        <v>23</v>
      </c>
      <c r="M679" s="27">
        <v>2635</v>
      </c>
      <c r="N679" s="28" t="s">
        <v>1212</v>
      </c>
      <c r="O679" s="29" t="s">
        <v>1213</v>
      </c>
      <c r="P679" s="29" t="s">
        <v>285</v>
      </c>
      <c r="Q679" s="30">
        <v>40</v>
      </c>
      <c r="R679" s="6" t="s">
        <v>41</v>
      </c>
      <c r="S679" s="8">
        <v>10</v>
      </c>
      <c r="T679" s="23">
        <v>0</v>
      </c>
      <c r="U679" s="23">
        <v>0</v>
      </c>
      <c r="V679" s="23">
        <v>0</v>
      </c>
      <c r="W679" s="5">
        <f t="shared" si="20"/>
        <v>10</v>
      </c>
      <c r="X679" s="5">
        <f t="shared" si="21"/>
        <v>30</v>
      </c>
      <c r="Y679" s="13">
        <v>277459000</v>
      </c>
      <c r="Z679" s="20">
        <v>177.64380499999999</v>
      </c>
      <c r="AA679" s="20">
        <v>182.81613300000001</v>
      </c>
      <c r="AB679" s="20">
        <v>188.140128</v>
      </c>
      <c r="AC679" s="51"/>
    </row>
    <row r="680" spans="1:29" s="4" customFormat="1" ht="13.5" hidden="1" customHeight="1" x14ac:dyDescent="0.25">
      <c r="A680" s="25">
        <v>18</v>
      </c>
      <c r="B680" s="24" t="s">
        <v>1157</v>
      </c>
      <c r="C680" s="24" t="s">
        <v>278</v>
      </c>
      <c r="D680" s="25">
        <v>68</v>
      </c>
      <c r="E680" s="25" t="s">
        <v>286</v>
      </c>
      <c r="F680" s="24" t="s">
        <v>280</v>
      </c>
      <c r="G680" s="24" t="s">
        <v>281</v>
      </c>
      <c r="H680" s="24" t="s">
        <v>35</v>
      </c>
      <c r="I680" s="24"/>
      <c r="J680" s="24" t="s">
        <v>274</v>
      </c>
      <c r="K680" s="24" t="s">
        <v>282</v>
      </c>
      <c r="L680" s="26">
        <v>23</v>
      </c>
      <c r="M680" s="27">
        <v>2635</v>
      </c>
      <c r="N680" s="28" t="s">
        <v>1212</v>
      </c>
      <c r="O680" s="29" t="s">
        <v>1214</v>
      </c>
      <c r="P680" s="29" t="s">
        <v>288</v>
      </c>
      <c r="Q680" s="30">
        <v>16</v>
      </c>
      <c r="R680" s="6" t="s">
        <v>41</v>
      </c>
      <c r="S680" s="8">
        <v>4</v>
      </c>
      <c r="T680" s="23">
        <v>0</v>
      </c>
      <c r="U680" s="23">
        <v>0</v>
      </c>
      <c r="V680" s="23">
        <v>0</v>
      </c>
      <c r="W680" s="5">
        <f t="shared" si="20"/>
        <v>4</v>
      </c>
      <c r="X680" s="5">
        <f t="shared" si="21"/>
        <v>12</v>
      </c>
      <c r="Y680" s="13">
        <v>539865000</v>
      </c>
      <c r="Z680" s="20">
        <v>413.78878300000002</v>
      </c>
      <c r="AA680" s="20">
        <v>425.83677599999999</v>
      </c>
      <c r="AB680" s="20">
        <v>438.23804899999999</v>
      </c>
      <c r="AC680" s="51"/>
    </row>
    <row r="681" spans="1:29" s="4" customFormat="1" ht="13.5" hidden="1" customHeight="1" x14ac:dyDescent="0.25">
      <c r="A681" s="25">
        <v>18</v>
      </c>
      <c r="B681" s="24" t="s">
        <v>1157</v>
      </c>
      <c r="C681" s="24" t="s">
        <v>278</v>
      </c>
      <c r="D681" s="25">
        <v>70</v>
      </c>
      <c r="E681" s="25" t="s">
        <v>289</v>
      </c>
      <c r="F681" s="24" t="s">
        <v>280</v>
      </c>
      <c r="G681" s="24" t="s">
        <v>281</v>
      </c>
      <c r="H681" s="24" t="s">
        <v>35</v>
      </c>
      <c r="I681" s="24"/>
      <c r="J681" s="24" t="s">
        <v>274</v>
      </c>
      <c r="K681" s="24" t="s">
        <v>282</v>
      </c>
      <c r="L681" s="26">
        <v>23</v>
      </c>
      <c r="M681" s="27">
        <v>2635</v>
      </c>
      <c r="N681" s="28" t="s">
        <v>1212</v>
      </c>
      <c r="O681" s="29" t="s">
        <v>1215</v>
      </c>
      <c r="P681" s="29" t="s">
        <v>291</v>
      </c>
      <c r="Q681" s="30">
        <v>4000</v>
      </c>
      <c r="R681" s="6" t="s">
        <v>41</v>
      </c>
      <c r="S681" s="8">
        <v>1000</v>
      </c>
      <c r="T681" s="23">
        <v>0</v>
      </c>
      <c r="U681" s="23">
        <v>0</v>
      </c>
      <c r="V681" s="23">
        <v>0</v>
      </c>
      <c r="W681" s="5">
        <f t="shared" si="20"/>
        <v>1000</v>
      </c>
      <c r="X681" s="5">
        <f t="shared" si="21"/>
        <v>3000</v>
      </c>
      <c r="Y681" s="13">
        <v>354311000</v>
      </c>
      <c r="Z681" s="20">
        <v>246.84641199999999</v>
      </c>
      <c r="AA681" s="20">
        <v>254.03366299999999</v>
      </c>
      <c r="AB681" s="20">
        <v>261.43166400000001</v>
      </c>
      <c r="AC681" s="51"/>
    </row>
    <row r="682" spans="1:29" s="4" customFormat="1" ht="13.5" hidden="1" customHeight="1" x14ac:dyDescent="0.25">
      <c r="A682" s="25">
        <v>18</v>
      </c>
      <c r="B682" s="24" t="s">
        <v>1157</v>
      </c>
      <c r="C682" s="24" t="s">
        <v>278</v>
      </c>
      <c r="D682" s="25">
        <v>71</v>
      </c>
      <c r="E682" s="25" t="s">
        <v>292</v>
      </c>
      <c r="F682" s="24" t="s">
        <v>280</v>
      </c>
      <c r="G682" s="24" t="s">
        <v>281</v>
      </c>
      <c r="H682" s="24" t="s">
        <v>35</v>
      </c>
      <c r="I682" s="24"/>
      <c r="J682" s="24" t="s">
        <v>274</v>
      </c>
      <c r="K682" s="24" t="s">
        <v>282</v>
      </c>
      <c r="L682" s="26">
        <v>23</v>
      </c>
      <c r="M682" s="27">
        <v>2635</v>
      </c>
      <c r="N682" s="28" t="s">
        <v>1212</v>
      </c>
      <c r="O682" s="29" t="s">
        <v>1216</v>
      </c>
      <c r="P682" s="29" t="s">
        <v>294</v>
      </c>
      <c r="Q682" s="30">
        <v>4000</v>
      </c>
      <c r="R682" s="6" t="s">
        <v>41</v>
      </c>
      <c r="S682" s="8">
        <v>1000</v>
      </c>
      <c r="T682" s="23">
        <v>0</v>
      </c>
      <c r="U682" s="23">
        <v>0</v>
      </c>
      <c r="V682" s="23">
        <v>0</v>
      </c>
      <c r="W682" s="5">
        <f t="shared" si="20"/>
        <v>1000</v>
      </c>
      <c r="X682" s="5">
        <f t="shared" si="21"/>
        <v>3000</v>
      </c>
      <c r="Y682" s="13">
        <v>412940000</v>
      </c>
      <c r="Z682" s="20">
        <v>299.640153</v>
      </c>
      <c r="AA682" s="20">
        <v>308.36456199999998</v>
      </c>
      <c r="AB682" s="20">
        <v>317.34479399999998</v>
      </c>
      <c r="AC682" s="51"/>
    </row>
    <row r="683" spans="1:29" s="4" customFormat="1" ht="13.5" hidden="1" customHeight="1" x14ac:dyDescent="0.25">
      <c r="A683" s="25">
        <v>18</v>
      </c>
      <c r="B683" s="24" t="s">
        <v>1157</v>
      </c>
      <c r="C683" s="24" t="s">
        <v>278</v>
      </c>
      <c r="D683" s="25">
        <v>76</v>
      </c>
      <c r="E683" s="25" t="s">
        <v>302</v>
      </c>
      <c r="F683" s="24" t="s">
        <v>280</v>
      </c>
      <c r="G683" s="24" t="s">
        <v>303</v>
      </c>
      <c r="H683" s="24" t="s">
        <v>35</v>
      </c>
      <c r="I683" s="24"/>
      <c r="J683" s="24" t="s">
        <v>274</v>
      </c>
      <c r="K683" s="24" t="s">
        <v>282</v>
      </c>
      <c r="L683" s="26">
        <v>23</v>
      </c>
      <c r="M683" s="27">
        <v>2635</v>
      </c>
      <c r="N683" s="28" t="s">
        <v>1212</v>
      </c>
      <c r="O683" s="29" t="s">
        <v>1217</v>
      </c>
      <c r="P683" s="29" t="s">
        <v>305</v>
      </c>
      <c r="Q683" s="30">
        <v>25000</v>
      </c>
      <c r="R683" s="6" t="s">
        <v>41</v>
      </c>
      <c r="S683" s="8">
        <v>6250</v>
      </c>
      <c r="T683" s="23">
        <v>0</v>
      </c>
      <c r="U683" s="23">
        <v>0</v>
      </c>
      <c r="V683" s="23">
        <v>0</v>
      </c>
      <c r="W683" s="5">
        <f t="shared" si="20"/>
        <v>6250</v>
      </c>
      <c r="X683" s="5">
        <f t="shared" si="21"/>
        <v>18750</v>
      </c>
      <c r="Y683" s="13">
        <v>1631181000</v>
      </c>
      <c r="Z683" s="20">
        <v>1468.82428</v>
      </c>
      <c r="AA683" s="20">
        <v>1511.5909899999999</v>
      </c>
      <c r="AB683" s="20">
        <v>1555.6117360000001</v>
      </c>
      <c r="AC683" s="51"/>
    </row>
    <row r="684" spans="1:29" s="4" customFormat="1" ht="13.5" hidden="1" customHeight="1" x14ac:dyDescent="0.25">
      <c r="A684" s="25">
        <v>18</v>
      </c>
      <c r="B684" s="24" t="s">
        <v>1157</v>
      </c>
      <c r="C684" s="24" t="s">
        <v>216</v>
      </c>
      <c r="D684" s="25">
        <v>64</v>
      </c>
      <c r="E684" s="25" t="s">
        <v>313</v>
      </c>
      <c r="F684" s="24" t="s">
        <v>280</v>
      </c>
      <c r="G684" s="24" t="s">
        <v>281</v>
      </c>
      <c r="H684" s="24" t="s">
        <v>35</v>
      </c>
      <c r="I684" s="24"/>
      <c r="J684" s="24" t="s">
        <v>274</v>
      </c>
      <c r="K684" s="24" t="s">
        <v>282</v>
      </c>
      <c r="L684" s="26">
        <v>24</v>
      </c>
      <c r="M684" s="27">
        <v>2700</v>
      </c>
      <c r="N684" s="28" t="s">
        <v>1218</v>
      </c>
      <c r="O684" s="29" t="s">
        <v>314</v>
      </c>
      <c r="P684" s="29" t="s">
        <v>315</v>
      </c>
      <c r="Q684" s="30">
        <v>3</v>
      </c>
      <c r="R684" s="6" t="s">
        <v>41</v>
      </c>
      <c r="S684" s="8">
        <v>0</v>
      </c>
      <c r="T684" s="23">
        <v>0</v>
      </c>
      <c r="U684" s="23">
        <v>0</v>
      </c>
      <c r="V684" s="23">
        <v>0</v>
      </c>
      <c r="W684" s="5">
        <f t="shared" si="20"/>
        <v>0</v>
      </c>
      <c r="X684" s="5">
        <f t="shared" si="21"/>
        <v>3</v>
      </c>
      <c r="Y684" s="13">
        <v>0</v>
      </c>
      <c r="Z684" s="20">
        <v>502.620789</v>
      </c>
      <c r="AA684" s="20">
        <v>390.17829899999998</v>
      </c>
      <c r="AB684" s="20">
        <v>277.98249600000003</v>
      </c>
      <c r="AC684" s="51"/>
    </row>
    <row r="685" spans="1:29" s="4" customFormat="1" ht="13.5" hidden="1" customHeight="1" x14ac:dyDescent="0.25">
      <c r="A685" s="25">
        <v>18</v>
      </c>
      <c r="B685" s="24" t="s">
        <v>1157</v>
      </c>
      <c r="C685" s="24" t="s">
        <v>88</v>
      </c>
      <c r="D685" s="25">
        <v>77</v>
      </c>
      <c r="E685" s="25" t="s">
        <v>316</v>
      </c>
      <c r="F685" s="24" t="s">
        <v>90</v>
      </c>
      <c r="G685" s="24" t="s">
        <v>317</v>
      </c>
      <c r="H685" s="24" t="s">
        <v>35</v>
      </c>
      <c r="I685" s="24" t="s">
        <v>92</v>
      </c>
      <c r="J685" s="24" t="s">
        <v>274</v>
      </c>
      <c r="K685" s="24" t="s">
        <v>318</v>
      </c>
      <c r="L685" s="26">
        <v>25</v>
      </c>
      <c r="M685" s="27">
        <v>2737</v>
      </c>
      <c r="N685" s="28" t="s">
        <v>1219</v>
      </c>
      <c r="O685" s="29" t="s">
        <v>1220</v>
      </c>
      <c r="P685" s="29" t="s">
        <v>321</v>
      </c>
      <c r="Q685" s="30">
        <v>10</v>
      </c>
      <c r="R685" s="6" t="s">
        <v>41</v>
      </c>
      <c r="S685" s="8">
        <v>2.5</v>
      </c>
      <c r="T685" s="23">
        <v>0</v>
      </c>
      <c r="U685" s="23">
        <v>0</v>
      </c>
      <c r="V685" s="23">
        <v>0</v>
      </c>
      <c r="W685" s="5">
        <f t="shared" si="20"/>
        <v>2.5</v>
      </c>
      <c r="X685" s="5">
        <f t="shared" si="21"/>
        <v>7.5</v>
      </c>
      <c r="Y685" s="13">
        <v>16579792000</v>
      </c>
      <c r="Z685" s="20">
        <v>14929.549645999999</v>
      </c>
      <c r="AA685" s="20">
        <v>15364.242706000001</v>
      </c>
      <c r="AB685" s="20">
        <v>15811.682145000001</v>
      </c>
      <c r="AC685" s="51"/>
    </row>
    <row r="686" spans="1:29" s="4" customFormat="1" ht="13.5" hidden="1" customHeight="1" x14ac:dyDescent="0.25">
      <c r="A686" s="25">
        <v>18</v>
      </c>
      <c r="B686" s="24" t="s">
        <v>1157</v>
      </c>
      <c r="C686" s="24" t="s">
        <v>216</v>
      </c>
      <c r="D686" s="25">
        <v>79</v>
      </c>
      <c r="E686" s="25" t="s">
        <v>325</v>
      </c>
      <c r="F686" s="24" t="s">
        <v>280</v>
      </c>
      <c r="G686" s="24" t="s">
        <v>326</v>
      </c>
      <c r="H686" s="24" t="s">
        <v>59</v>
      </c>
      <c r="I686" s="24"/>
      <c r="J686" s="24" t="s">
        <v>274</v>
      </c>
      <c r="K686" s="24" t="s">
        <v>327</v>
      </c>
      <c r="L686" s="26">
        <v>26</v>
      </c>
      <c r="M686" s="27">
        <v>2768</v>
      </c>
      <c r="N686" s="28" t="s">
        <v>1221</v>
      </c>
      <c r="O686" s="29" t="s">
        <v>1222</v>
      </c>
      <c r="P686" s="29" t="s">
        <v>330</v>
      </c>
      <c r="Q686" s="30">
        <v>8</v>
      </c>
      <c r="R686" s="6" t="s">
        <v>41</v>
      </c>
      <c r="S686" s="8">
        <v>2</v>
      </c>
      <c r="T686" s="23">
        <v>0</v>
      </c>
      <c r="U686" s="23">
        <v>0</v>
      </c>
      <c r="V686" s="23">
        <v>0</v>
      </c>
      <c r="W686" s="5">
        <f t="shared" si="20"/>
        <v>2</v>
      </c>
      <c r="X686" s="5">
        <f t="shared" si="21"/>
        <v>6</v>
      </c>
      <c r="Y686" s="13">
        <v>1028754000</v>
      </c>
      <c r="Z686" s="20">
        <v>926.35882400000003</v>
      </c>
      <c r="AA686" s="20">
        <v>953.33095400000002</v>
      </c>
      <c r="AB686" s="20">
        <v>981.09397999999999</v>
      </c>
      <c r="AC686" s="51"/>
    </row>
    <row r="687" spans="1:29" s="4" customFormat="1" ht="13.5" hidden="1" customHeight="1" x14ac:dyDescent="0.25">
      <c r="A687" s="25">
        <v>18</v>
      </c>
      <c r="B687" s="24" t="s">
        <v>1157</v>
      </c>
      <c r="C687" s="24" t="s">
        <v>216</v>
      </c>
      <c r="D687" s="25">
        <v>113</v>
      </c>
      <c r="E687" s="25" t="s">
        <v>331</v>
      </c>
      <c r="F687" s="24" t="s">
        <v>280</v>
      </c>
      <c r="G687" s="24" t="s">
        <v>326</v>
      </c>
      <c r="H687" s="24" t="s">
        <v>59</v>
      </c>
      <c r="I687" s="24"/>
      <c r="J687" s="24" t="s">
        <v>274</v>
      </c>
      <c r="K687" s="24" t="s">
        <v>327</v>
      </c>
      <c r="L687" s="26">
        <v>26</v>
      </c>
      <c r="M687" s="27">
        <v>2768</v>
      </c>
      <c r="N687" s="28" t="s">
        <v>1221</v>
      </c>
      <c r="O687" s="29" t="s">
        <v>1223</v>
      </c>
      <c r="P687" s="29" t="s">
        <v>333</v>
      </c>
      <c r="Q687" s="30">
        <v>4</v>
      </c>
      <c r="R687" s="6" t="s">
        <v>41</v>
      </c>
      <c r="S687" s="8">
        <v>1</v>
      </c>
      <c r="T687" s="23">
        <v>0</v>
      </c>
      <c r="U687" s="23">
        <v>0</v>
      </c>
      <c r="V687" s="23">
        <v>0</v>
      </c>
      <c r="W687" s="5">
        <f t="shared" si="20"/>
        <v>1</v>
      </c>
      <c r="X687" s="5">
        <f t="shared" si="21"/>
        <v>3</v>
      </c>
      <c r="Y687" s="13">
        <v>2466634000</v>
      </c>
      <c r="Z687" s="20">
        <v>2221.121776</v>
      </c>
      <c r="AA687" s="20">
        <v>2285.7925959999998</v>
      </c>
      <c r="AB687" s="20">
        <v>2352.3597399999999</v>
      </c>
      <c r="AC687" s="51"/>
    </row>
    <row r="688" spans="1:29" s="4" customFormat="1" ht="13.5" hidden="1" customHeight="1" x14ac:dyDescent="0.25">
      <c r="A688" s="25">
        <v>18</v>
      </c>
      <c r="B688" s="24" t="s">
        <v>1157</v>
      </c>
      <c r="C688" s="24" t="s">
        <v>101</v>
      </c>
      <c r="D688" s="25">
        <v>82</v>
      </c>
      <c r="E688" s="25" t="s">
        <v>334</v>
      </c>
      <c r="F688" s="24" t="s">
        <v>272</v>
      </c>
      <c r="G688" s="24" t="s">
        <v>335</v>
      </c>
      <c r="H688" s="24" t="s">
        <v>35</v>
      </c>
      <c r="I688" s="24"/>
      <c r="J688" s="24" t="s">
        <v>274</v>
      </c>
      <c r="K688" s="24" t="s">
        <v>336</v>
      </c>
      <c r="L688" s="26">
        <v>28</v>
      </c>
      <c r="M688" s="27">
        <v>2596</v>
      </c>
      <c r="N688" s="28" t="s">
        <v>1224</v>
      </c>
      <c r="O688" s="29" t="s">
        <v>1225</v>
      </c>
      <c r="P688" s="29" t="s">
        <v>64</v>
      </c>
      <c r="Q688" s="30">
        <v>24</v>
      </c>
      <c r="R688" s="6" t="s">
        <v>41</v>
      </c>
      <c r="S688" s="8">
        <v>6</v>
      </c>
      <c r="T688" s="23">
        <v>0</v>
      </c>
      <c r="U688" s="23">
        <v>0</v>
      </c>
      <c r="V688" s="23">
        <v>0</v>
      </c>
      <c r="W688" s="5">
        <f t="shared" si="20"/>
        <v>6</v>
      </c>
      <c r="X688" s="5">
        <f t="shared" si="21"/>
        <v>18</v>
      </c>
      <c r="Y688" s="13">
        <v>1285594000</v>
      </c>
      <c r="Z688" s="20">
        <v>1098.7763210000001</v>
      </c>
      <c r="AA688" s="20">
        <v>1130.7686080000001</v>
      </c>
      <c r="AB688" s="20">
        <v>1163.6989960000001</v>
      </c>
      <c r="AC688" s="51"/>
    </row>
    <row r="689" spans="1:29" s="4" customFormat="1" ht="13.5" hidden="1" customHeight="1" x14ac:dyDescent="0.25">
      <c r="A689" s="25">
        <v>18</v>
      </c>
      <c r="B689" s="24" t="s">
        <v>1157</v>
      </c>
      <c r="C689" s="24" t="s">
        <v>101</v>
      </c>
      <c r="D689" s="25">
        <v>83</v>
      </c>
      <c r="E689" s="25" t="s">
        <v>339</v>
      </c>
      <c r="F689" s="24" t="s">
        <v>272</v>
      </c>
      <c r="G689" s="24" t="s">
        <v>335</v>
      </c>
      <c r="H689" s="24" t="s">
        <v>35</v>
      </c>
      <c r="I689" s="24"/>
      <c r="J689" s="24" t="s">
        <v>274</v>
      </c>
      <c r="K689" s="24" t="s">
        <v>336</v>
      </c>
      <c r="L689" s="26">
        <v>28</v>
      </c>
      <c r="M689" s="27">
        <v>2596</v>
      </c>
      <c r="N689" s="28" t="s">
        <v>1224</v>
      </c>
      <c r="O689" s="29" t="s">
        <v>1140</v>
      </c>
      <c r="P689" s="29" t="s">
        <v>64</v>
      </c>
      <c r="Q689" s="30">
        <v>2</v>
      </c>
      <c r="R689" s="6" t="s">
        <v>41</v>
      </c>
      <c r="S689" s="8">
        <v>0</v>
      </c>
      <c r="T689" s="23">
        <v>0</v>
      </c>
      <c r="U689" s="23">
        <v>0</v>
      </c>
      <c r="V689" s="23">
        <v>0</v>
      </c>
      <c r="W689" s="5">
        <f t="shared" si="20"/>
        <v>0</v>
      </c>
      <c r="X689" s="5">
        <f t="shared" si="21"/>
        <v>2</v>
      </c>
      <c r="Y689" s="13">
        <v>0</v>
      </c>
      <c r="Z689" s="20">
        <v>471.11394899999999</v>
      </c>
      <c r="AA689" s="20">
        <v>0</v>
      </c>
      <c r="AB689" s="20">
        <v>251.590733</v>
      </c>
      <c r="AC689" s="51"/>
    </row>
    <row r="690" spans="1:29" s="4" customFormat="1" ht="13.5" hidden="1" customHeight="1" x14ac:dyDescent="0.25">
      <c r="A690" s="25">
        <v>18</v>
      </c>
      <c r="B690" s="24" t="s">
        <v>1157</v>
      </c>
      <c r="C690" s="24" t="s">
        <v>101</v>
      </c>
      <c r="D690" s="25">
        <v>84</v>
      </c>
      <c r="E690" s="25" t="s">
        <v>341</v>
      </c>
      <c r="F690" s="24" t="s">
        <v>272</v>
      </c>
      <c r="G690" s="24" t="s">
        <v>335</v>
      </c>
      <c r="H690" s="24" t="s">
        <v>35</v>
      </c>
      <c r="I690" s="24"/>
      <c r="J690" s="24" t="s">
        <v>274</v>
      </c>
      <c r="K690" s="24" t="s">
        <v>336</v>
      </c>
      <c r="L690" s="26">
        <v>28</v>
      </c>
      <c r="M690" s="27">
        <v>2596</v>
      </c>
      <c r="N690" s="28" t="s">
        <v>1224</v>
      </c>
      <c r="O690" s="29" t="s">
        <v>1226</v>
      </c>
      <c r="P690" s="29" t="s">
        <v>64</v>
      </c>
      <c r="Q690" s="30">
        <v>3</v>
      </c>
      <c r="R690" s="6" t="s">
        <v>41</v>
      </c>
      <c r="S690" s="8">
        <v>1</v>
      </c>
      <c r="T690" s="23">
        <v>0</v>
      </c>
      <c r="U690" s="23">
        <v>0</v>
      </c>
      <c r="V690" s="23">
        <v>0</v>
      </c>
      <c r="W690" s="5">
        <f t="shared" si="20"/>
        <v>1</v>
      </c>
      <c r="X690" s="5">
        <f t="shared" si="21"/>
        <v>2</v>
      </c>
      <c r="Y690" s="13">
        <v>491112000</v>
      </c>
      <c r="Z690" s="20">
        <v>0</v>
      </c>
      <c r="AA690" s="20">
        <v>611.90797899999995</v>
      </c>
      <c r="AB690" s="20">
        <v>501.69593400000002</v>
      </c>
      <c r="AC690" s="51"/>
    </row>
    <row r="691" spans="1:29" s="4" customFormat="1" ht="13.5" hidden="1" customHeight="1" x14ac:dyDescent="0.25">
      <c r="A691" s="25">
        <v>18</v>
      </c>
      <c r="B691" s="24" t="s">
        <v>1157</v>
      </c>
      <c r="C691" s="24" t="s">
        <v>101</v>
      </c>
      <c r="D691" s="25">
        <v>86</v>
      </c>
      <c r="E691" s="25" t="s">
        <v>867</v>
      </c>
      <c r="F691" s="24" t="s">
        <v>272</v>
      </c>
      <c r="G691" s="24" t="s">
        <v>335</v>
      </c>
      <c r="H691" s="24" t="s">
        <v>35</v>
      </c>
      <c r="I691" s="24"/>
      <c r="J691" s="24" t="s">
        <v>274</v>
      </c>
      <c r="K691" s="24" t="s">
        <v>336</v>
      </c>
      <c r="L691" s="26">
        <v>28</v>
      </c>
      <c r="M691" s="27">
        <v>2596</v>
      </c>
      <c r="N691" s="28" t="s">
        <v>1224</v>
      </c>
      <c r="O691" s="29" t="s">
        <v>868</v>
      </c>
      <c r="P691" s="29" t="s">
        <v>64</v>
      </c>
      <c r="Q691" s="30">
        <v>1</v>
      </c>
      <c r="R691" s="6" t="s">
        <v>41</v>
      </c>
      <c r="S691" s="8">
        <v>1</v>
      </c>
      <c r="T691" s="23">
        <v>0</v>
      </c>
      <c r="U691" s="23">
        <v>0</v>
      </c>
      <c r="V691" s="23">
        <v>0</v>
      </c>
      <c r="W691" s="5">
        <f t="shared" si="20"/>
        <v>1</v>
      </c>
      <c r="X691" s="5">
        <f t="shared" si="21"/>
        <v>0</v>
      </c>
      <c r="Y691" s="13">
        <v>204014000</v>
      </c>
      <c r="Z691" s="20">
        <v>0</v>
      </c>
      <c r="AA691" s="20">
        <v>0</v>
      </c>
      <c r="AB691" s="20">
        <v>0</v>
      </c>
      <c r="AC691" s="51"/>
    </row>
    <row r="692" spans="1:29" s="4" customFormat="1" ht="13.5" hidden="1" customHeight="1" x14ac:dyDescent="0.25">
      <c r="A692" s="25">
        <v>18</v>
      </c>
      <c r="B692" s="24" t="s">
        <v>1157</v>
      </c>
      <c r="C692" s="24" t="s">
        <v>149</v>
      </c>
      <c r="D692" s="25">
        <v>92</v>
      </c>
      <c r="E692" s="25" t="s">
        <v>355</v>
      </c>
      <c r="F692" s="24" t="s">
        <v>151</v>
      </c>
      <c r="G692" s="24" t="s">
        <v>356</v>
      </c>
      <c r="H692" s="24" t="s">
        <v>59</v>
      </c>
      <c r="I692" s="24" t="s">
        <v>357</v>
      </c>
      <c r="J692" s="24" t="s">
        <v>153</v>
      </c>
      <c r="K692" s="24" t="s">
        <v>358</v>
      </c>
      <c r="L692" s="26">
        <v>30</v>
      </c>
      <c r="M692" s="27">
        <v>2775</v>
      </c>
      <c r="N692" s="28" t="s">
        <v>1227</v>
      </c>
      <c r="O692" s="29" t="s">
        <v>1228</v>
      </c>
      <c r="P692" s="29" t="s">
        <v>67</v>
      </c>
      <c r="Q692" s="30">
        <v>4</v>
      </c>
      <c r="R692" s="6" t="s">
        <v>41</v>
      </c>
      <c r="S692" s="8">
        <v>1</v>
      </c>
      <c r="T692" s="23">
        <v>0</v>
      </c>
      <c r="U692" s="23">
        <v>0</v>
      </c>
      <c r="V692" s="23">
        <v>0</v>
      </c>
      <c r="W692" s="5">
        <f t="shared" si="20"/>
        <v>1</v>
      </c>
      <c r="X692" s="5">
        <f t="shared" si="21"/>
        <v>3</v>
      </c>
      <c r="Y692" s="13">
        <v>541785000</v>
      </c>
      <c r="Z692" s="20">
        <v>488.37522000000001</v>
      </c>
      <c r="AA692" s="20">
        <v>502.59489400000001</v>
      </c>
      <c r="AB692" s="20">
        <v>517.23152600000003</v>
      </c>
      <c r="AC692" s="51"/>
    </row>
    <row r="693" spans="1:29" s="4" customFormat="1" ht="13.5" hidden="1" customHeight="1" x14ac:dyDescent="0.25">
      <c r="A693" s="25">
        <v>18</v>
      </c>
      <c r="B693" s="24" t="s">
        <v>1157</v>
      </c>
      <c r="C693" s="24" t="s">
        <v>149</v>
      </c>
      <c r="D693" s="25">
        <v>93</v>
      </c>
      <c r="E693" s="25" t="s">
        <v>361</v>
      </c>
      <c r="F693" s="24" t="s">
        <v>151</v>
      </c>
      <c r="G693" s="24" t="s">
        <v>362</v>
      </c>
      <c r="H693" s="24" t="s">
        <v>59</v>
      </c>
      <c r="I693" s="24" t="s">
        <v>357</v>
      </c>
      <c r="J693" s="24" t="s">
        <v>153</v>
      </c>
      <c r="K693" s="24" t="s">
        <v>358</v>
      </c>
      <c r="L693" s="26">
        <v>30</v>
      </c>
      <c r="M693" s="27">
        <v>2775</v>
      </c>
      <c r="N693" s="28" t="s">
        <v>1227</v>
      </c>
      <c r="O693" s="29" t="s">
        <v>1229</v>
      </c>
      <c r="P693" s="29" t="s">
        <v>364</v>
      </c>
      <c r="Q693" s="30">
        <v>4</v>
      </c>
      <c r="R693" s="6" t="s">
        <v>41</v>
      </c>
      <c r="S693" s="8">
        <v>1</v>
      </c>
      <c r="T693" s="23">
        <v>0</v>
      </c>
      <c r="U693" s="23">
        <v>0</v>
      </c>
      <c r="V693" s="23">
        <v>0</v>
      </c>
      <c r="W693" s="5">
        <f t="shared" si="20"/>
        <v>1</v>
      </c>
      <c r="X693" s="5">
        <f t="shared" si="21"/>
        <v>3</v>
      </c>
      <c r="Y693" s="13">
        <v>9944379000</v>
      </c>
      <c r="Z693" s="20">
        <v>8964.0483970000005</v>
      </c>
      <c r="AA693" s="20">
        <v>9225.0482069999998</v>
      </c>
      <c r="AB693" s="20">
        <v>9493.7012400000003</v>
      </c>
      <c r="AC693" s="51"/>
    </row>
    <row r="694" spans="1:29" s="4" customFormat="1" ht="13.5" hidden="1" customHeight="1" x14ac:dyDescent="0.25">
      <c r="A694" s="25">
        <v>18</v>
      </c>
      <c r="B694" s="24" t="s">
        <v>1157</v>
      </c>
      <c r="C694" s="24" t="s">
        <v>149</v>
      </c>
      <c r="D694" s="25">
        <v>94</v>
      </c>
      <c r="E694" s="25" t="s">
        <v>365</v>
      </c>
      <c r="F694" s="24" t="s">
        <v>151</v>
      </c>
      <c r="G694" s="24" t="s">
        <v>366</v>
      </c>
      <c r="H694" s="24" t="s">
        <v>59</v>
      </c>
      <c r="I694" s="24" t="s">
        <v>357</v>
      </c>
      <c r="J694" s="24" t="s">
        <v>153</v>
      </c>
      <c r="K694" s="24" t="s">
        <v>358</v>
      </c>
      <c r="L694" s="26">
        <v>30</v>
      </c>
      <c r="M694" s="27">
        <v>2775</v>
      </c>
      <c r="N694" s="28" t="s">
        <v>1227</v>
      </c>
      <c r="O694" s="29" t="s">
        <v>367</v>
      </c>
      <c r="P694" s="29" t="s">
        <v>368</v>
      </c>
      <c r="Q694" s="30">
        <v>4</v>
      </c>
      <c r="R694" s="6" t="s">
        <v>41</v>
      </c>
      <c r="S694" s="8">
        <v>1</v>
      </c>
      <c r="T694" s="23">
        <v>0</v>
      </c>
      <c r="U694" s="23">
        <v>0</v>
      </c>
      <c r="V694" s="23">
        <v>0</v>
      </c>
      <c r="W694" s="5">
        <f t="shared" si="20"/>
        <v>1</v>
      </c>
      <c r="X694" s="5">
        <f t="shared" si="21"/>
        <v>3</v>
      </c>
      <c r="Y694" s="13">
        <v>6990776000</v>
      </c>
      <c r="Z694" s="20">
        <v>6301.6157450000001</v>
      </c>
      <c r="AA694" s="20">
        <v>6485.0954000000002</v>
      </c>
      <c r="AB694" s="20">
        <v>6673.9551769999998</v>
      </c>
      <c r="AC694" s="51"/>
    </row>
    <row r="695" spans="1:29" s="4" customFormat="1" ht="13.5" hidden="1" customHeight="1" x14ac:dyDescent="0.25">
      <c r="A695" s="25">
        <v>18</v>
      </c>
      <c r="B695" s="24" t="s">
        <v>1157</v>
      </c>
      <c r="C695" s="24" t="s">
        <v>175</v>
      </c>
      <c r="D695" s="25">
        <v>95</v>
      </c>
      <c r="E695" s="25" t="s">
        <v>369</v>
      </c>
      <c r="F695" s="24" t="s">
        <v>370</v>
      </c>
      <c r="G695" s="24" t="s">
        <v>371</v>
      </c>
      <c r="H695" s="24" t="s">
        <v>35</v>
      </c>
      <c r="I695" s="24"/>
      <c r="J695" s="24" t="s">
        <v>153</v>
      </c>
      <c r="K695" s="24" t="s">
        <v>372</v>
      </c>
      <c r="L695" s="26">
        <v>31</v>
      </c>
      <c r="M695" s="27">
        <v>2732</v>
      </c>
      <c r="N695" s="28" t="s">
        <v>1230</v>
      </c>
      <c r="O695" s="29" t="s">
        <v>1231</v>
      </c>
      <c r="P695" s="29" t="s">
        <v>375</v>
      </c>
      <c r="Q695" s="30">
        <v>25</v>
      </c>
      <c r="R695" s="6" t="s">
        <v>41</v>
      </c>
      <c r="S695" s="8">
        <v>7</v>
      </c>
      <c r="T695" s="23">
        <v>0</v>
      </c>
      <c r="U695" s="23">
        <v>0</v>
      </c>
      <c r="V695" s="23">
        <v>0</v>
      </c>
      <c r="W695" s="5">
        <f t="shared" si="20"/>
        <v>7</v>
      </c>
      <c r="X695" s="5">
        <f t="shared" si="21"/>
        <v>18</v>
      </c>
      <c r="Y695" s="13">
        <v>1240863000</v>
      </c>
      <c r="Z695" s="20">
        <v>1117.3556129999999</v>
      </c>
      <c r="AA695" s="20">
        <v>1149.88886</v>
      </c>
      <c r="AB695" s="20">
        <v>1183.3760709999999</v>
      </c>
      <c r="AC695" s="51"/>
    </row>
    <row r="696" spans="1:29" s="4" customFormat="1" ht="13.5" hidden="1" customHeight="1" x14ac:dyDescent="0.25">
      <c r="A696" s="25">
        <v>18</v>
      </c>
      <c r="B696" s="24" t="s">
        <v>1157</v>
      </c>
      <c r="C696" s="24" t="s">
        <v>175</v>
      </c>
      <c r="D696" s="25">
        <v>96</v>
      </c>
      <c r="E696" s="25" t="s">
        <v>376</v>
      </c>
      <c r="F696" s="24" t="s">
        <v>370</v>
      </c>
      <c r="G696" s="24" t="s">
        <v>371</v>
      </c>
      <c r="H696" s="24" t="s">
        <v>35</v>
      </c>
      <c r="I696" s="24"/>
      <c r="J696" s="24" t="s">
        <v>153</v>
      </c>
      <c r="K696" s="24" t="s">
        <v>372</v>
      </c>
      <c r="L696" s="26">
        <v>31</v>
      </c>
      <c r="M696" s="27">
        <v>2732</v>
      </c>
      <c r="N696" s="28" t="s">
        <v>1230</v>
      </c>
      <c r="O696" s="29" t="s">
        <v>1232</v>
      </c>
      <c r="P696" s="29" t="s">
        <v>40</v>
      </c>
      <c r="Q696" s="30">
        <v>25</v>
      </c>
      <c r="R696" s="6" t="s">
        <v>41</v>
      </c>
      <c r="S696" s="8">
        <v>7</v>
      </c>
      <c r="T696" s="23">
        <v>0</v>
      </c>
      <c r="U696" s="23">
        <v>0</v>
      </c>
      <c r="V696" s="23">
        <v>0</v>
      </c>
      <c r="W696" s="5">
        <f t="shared" si="20"/>
        <v>7</v>
      </c>
      <c r="X696" s="5">
        <f t="shared" si="21"/>
        <v>18</v>
      </c>
      <c r="Y696" s="13">
        <v>413621000</v>
      </c>
      <c r="Z696" s="20">
        <v>372.45187099999998</v>
      </c>
      <c r="AA696" s="20">
        <v>383.29628700000001</v>
      </c>
      <c r="AB696" s="20">
        <v>394.45868999999999</v>
      </c>
      <c r="AC696" s="51"/>
    </row>
    <row r="697" spans="1:29" s="4" customFormat="1" ht="13.5" hidden="1" customHeight="1" x14ac:dyDescent="0.25">
      <c r="A697" s="25">
        <v>18</v>
      </c>
      <c r="B697" s="24" t="s">
        <v>1157</v>
      </c>
      <c r="C697" s="24" t="s">
        <v>149</v>
      </c>
      <c r="D697" s="25">
        <v>97</v>
      </c>
      <c r="E697" s="25" t="s">
        <v>378</v>
      </c>
      <c r="F697" s="24" t="s">
        <v>379</v>
      </c>
      <c r="G697" s="24" t="s">
        <v>380</v>
      </c>
      <c r="H697" s="24" t="s">
        <v>35</v>
      </c>
      <c r="I697" s="24"/>
      <c r="J697" s="24" t="s">
        <v>153</v>
      </c>
      <c r="K697" s="24" t="s">
        <v>154</v>
      </c>
      <c r="L697" s="26">
        <v>32</v>
      </c>
      <c r="M697" s="27">
        <v>2786</v>
      </c>
      <c r="N697" s="28" t="s">
        <v>1233</v>
      </c>
      <c r="O697" s="29" t="s">
        <v>1234</v>
      </c>
      <c r="P697" s="29" t="s">
        <v>383</v>
      </c>
      <c r="Q697" s="30">
        <v>200</v>
      </c>
      <c r="R697" s="6" t="s">
        <v>41</v>
      </c>
      <c r="S697" s="8">
        <v>50</v>
      </c>
      <c r="T697" s="23">
        <v>0</v>
      </c>
      <c r="U697" s="23">
        <v>0</v>
      </c>
      <c r="V697" s="23">
        <v>0</v>
      </c>
      <c r="W697" s="5">
        <f t="shared" si="20"/>
        <v>50</v>
      </c>
      <c r="X697" s="5">
        <f t="shared" si="21"/>
        <v>150</v>
      </c>
      <c r="Y697" s="13">
        <v>1456411000</v>
      </c>
      <c r="Z697" s="20">
        <v>1311.4502500000001</v>
      </c>
      <c r="AA697" s="20">
        <v>1349.6348129999999</v>
      </c>
      <c r="AB697" s="20">
        <v>1388.93905</v>
      </c>
      <c r="AC697" s="51"/>
    </row>
    <row r="698" spans="1:29" s="4" customFormat="1" ht="13.5" hidden="1" customHeight="1" x14ac:dyDescent="0.25">
      <c r="A698" s="25">
        <v>18</v>
      </c>
      <c r="B698" s="24" t="s">
        <v>1157</v>
      </c>
      <c r="C698" s="24" t="s">
        <v>149</v>
      </c>
      <c r="D698" s="25">
        <v>98</v>
      </c>
      <c r="E698" s="25" t="s">
        <v>384</v>
      </c>
      <c r="F698" s="24" t="s">
        <v>379</v>
      </c>
      <c r="G698" s="24" t="s">
        <v>385</v>
      </c>
      <c r="H698" s="24" t="s">
        <v>35</v>
      </c>
      <c r="I698" s="24"/>
      <c r="J698" s="24" t="s">
        <v>153</v>
      </c>
      <c r="K698" s="24" t="s">
        <v>154</v>
      </c>
      <c r="L698" s="26">
        <v>32</v>
      </c>
      <c r="M698" s="27">
        <v>2786</v>
      </c>
      <c r="N698" s="28" t="s">
        <v>1233</v>
      </c>
      <c r="O698" s="29" t="s">
        <v>1235</v>
      </c>
      <c r="P698" s="29" t="s">
        <v>200</v>
      </c>
      <c r="Q698" s="30">
        <v>3000</v>
      </c>
      <c r="R698" s="6" t="s">
        <v>41</v>
      </c>
      <c r="S698" s="8">
        <v>750</v>
      </c>
      <c r="T698" s="23">
        <v>0</v>
      </c>
      <c r="U698" s="23">
        <v>0</v>
      </c>
      <c r="V698" s="23">
        <v>0</v>
      </c>
      <c r="W698" s="5">
        <f t="shared" si="20"/>
        <v>750</v>
      </c>
      <c r="X698" s="5">
        <f t="shared" si="21"/>
        <v>2250</v>
      </c>
      <c r="Y698" s="13">
        <v>1374852000</v>
      </c>
      <c r="Z698" s="20">
        <v>1238.0090359999999</v>
      </c>
      <c r="AA698" s="20">
        <v>1274.055263</v>
      </c>
      <c r="AB698" s="20">
        <v>1311.158463</v>
      </c>
      <c r="AC698" s="51"/>
    </row>
    <row r="699" spans="1:29" s="4" customFormat="1" ht="13.5" hidden="1" customHeight="1" x14ac:dyDescent="0.25">
      <c r="A699" s="25">
        <v>18</v>
      </c>
      <c r="B699" s="24" t="s">
        <v>1157</v>
      </c>
      <c r="C699" s="24" t="s">
        <v>149</v>
      </c>
      <c r="D699" s="25">
        <v>99</v>
      </c>
      <c r="E699" s="25" t="s">
        <v>387</v>
      </c>
      <c r="F699" s="24" t="s">
        <v>379</v>
      </c>
      <c r="G699" s="24" t="s">
        <v>388</v>
      </c>
      <c r="H699" s="24" t="s">
        <v>59</v>
      </c>
      <c r="I699" s="24"/>
      <c r="J699" s="24" t="s">
        <v>153</v>
      </c>
      <c r="K699" s="24" t="s">
        <v>154</v>
      </c>
      <c r="L699" s="26">
        <v>32</v>
      </c>
      <c r="M699" s="27">
        <v>2786</v>
      </c>
      <c r="N699" s="28" t="s">
        <v>1233</v>
      </c>
      <c r="O699" s="29" t="s">
        <v>1236</v>
      </c>
      <c r="P699" s="29" t="s">
        <v>390</v>
      </c>
      <c r="Q699" s="30">
        <v>107</v>
      </c>
      <c r="R699" s="6" t="s">
        <v>41</v>
      </c>
      <c r="S699" s="8">
        <v>27</v>
      </c>
      <c r="T699" s="23">
        <v>0</v>
      </c>
      <c r="U699" s="23">
        <v>0</v>
      </c>
      <c r="V699" s="23">
        <v>0</v>
      </c>
      <c r="W699" s="5">
        <f t="shared" si="20"/>
        <v>27</v>
      </c>
      <c r="X699" s="5">
        <f t="shared" si="21"/>
        <v>80</v>
      </c>
      <c r="Y699" s="13">
        <v>582564000</v>
      </c>
      <c r="Z699" s="20">
        <v>524.58010000000002</v>
      </c>
      <c r="AA699" s="20">
        <v>539.853925</v>
      </c>
      <c r="AB699" s="20">
        <v>555.57561999999996</v>
      </c>
      <c r="AC699" s="51"/>
    </row>
    <row r="700" spans="1:29" s="4" customFormat="1" ht="13.5" hidden="1" customHeight="1" x14ac:dyDescent="0.25">
      <c r="A700" s="25">
        <v>18</v>
      </c>
      <c r="B700" s="24" t="s">
        <v>1157</v>
      </c>
      <c r="C700" s="24" t="s">
        <v>186</v>
      </c>
      <c r="D700" s="25">
        <v>62</v>
      </c>
      <c r="E700" s="25" t="s">
        <v>401</v>
      </c>
      <c r="F700" s="24" t="s">
        <v>272</v>
      </c>
      <c r="G700" s="24" t="s">
        <v>402</v>
      </c>
      <c r="H700" s="24" t="s">
        <v>35</v>
      </c>
      <c r="I700" s="24"/>
      <c r="J700" s="24" t="s">
        <v>274</v>
      </c>
      <c r="K700" s="24" t="s">
        <v>275</v>
      </c>
      <c r="L700" s="26">
        <v>33</v>
      </c>
      <c r="M700" s="27">
        <v>2586</v>
      </c>
      <c r="N700" s="28" t="s">
        <v>1237</v>
      </c>
      <c r="O700" s="29" t="s">
        <v>1238</v>
      </c>
      <c r="P700" s="29" t="s">
        <v>67</v>
      </c>
      <c r="Q700" s="30">
        <v>4</v>
      </c>
      <c r="R700" s="6" t="s">
        <v>41</v>
      </c>
      <c r="S700" s="8">
        <v>1</v>
      </c>
      <c r="T700" s="23">
        <v>0</v>
      </c>
      <c r="U700" s="23">
        <v>0</v>
      </c>
      <c r="V700" s="23">
        <v>0</v>
      </c>
      <c r="W700" s="5">
        <f t="shared" si="20"/>
        <v>1</v>
      </c>
      <c r="X700" s="5">
        <f t="shared" si="21"/>
        <v>3</v>
      </c>
      <c r="Y700" s="13">
        <v>1025314000</v>
      </c>
      <c r="Z700" s="20">
        <v>923.26097600000003</v>
      </c>
      <c r="AA700" s="20">
        <v>950.14290800000003</v>
      </c>
      <c r="AB700" s="20">
        <v>977.81309099999999</v>
      </c>
      <c r="AC700" s="51"/>
    </row>
    <row r="701" spans="1:29" s="4" customFormat="1" ht="13.5" hidden="1" customHeight="1" x14ac:dyDescent="0.25">
      <c r="A701" s="25">
        <v>18</v>
      </c>
      <c r="B701" s="24" t="s">
        <v>1157</v>
      </c>
      <c r="C701" s="24" t="s">
        <v>149</v>
      </c>
      <c r="D701" s="25">
        <v>103</v>
      </c>
      <c r="E701" s="25" t="s">
        <v>405</v>
      </c>
      <c r="F701" s="24" t="s">
        <v>406</v>
      </c>
      <c r="G701" s="24" t="s">
        <v>407</v>
      </c>
      <c r="H701" s="24" t="s">
        <v>59</v>
      </c>
      <c r="I701" s="24"/>
      <c r="J701" s="24" t="s">
        <v>153</v>
      </c>
      <c r="K701" s="24" t="s">
        <v>154</v>
      </c>
      <c r="L701" s="26">
        <v>34</v>
      </c>
      <c r="M701" s="27">
        <v>2781</v>
      </c>
      <c r="N701" s="28" t="s">
        <v>1239</v>
      </c>
      <c r="O701" s="29" t="s">
        <v>409</v>
      </c>
      <c r="P701" s="29" t="s">
        <v>410</v>
      </c>
      <c r="Q701" s="30">
        <v>1</v>
      </c>
      <c r="R701" s="6" t="s">
        <v>41</v>
      </c>
      <c r="S701" s="8">
        <v>1</v>
      </c>
      <c r="T701" s="23">
        <v>0</v>
      </c>
      <c r="U701" s="23">
        <v>0</v>
      </c>
      <c r="V701" s="23">
        <v>0</v>
      </c>
      <c r="W701" s="5">
        <f t="shared" si="20"/>
        <v>1</v>
      </c>
      <c r="X701" s="5">
        <f t="shared" si="21"/>
        <v>0</v>
      </c>
      <c r="Y701" s="13">
        <v>163118000</v>
      </c>
      <c r="Z701" s="20">
        <v>146.882428</v>
      </c>
      <c r="AA701" s="20">
        <v>151.159099</v>
      </c>
      <c r="AB701" s="20">
        <v>155.56117399999999</v>
      </c>
      <c r="AC701" s="51"/>
    </row>
    <row r="702" spans="1:29" s="4" customFormat="1" ht="13.5" hidden="1" customHeight="1" x14ac:dyDescent="0.25">
      <c r="A702" s="25">
        <v>18</v>
      </c>
      <c r="B702" s="24" t="s">
        <v>1157</v>
      </c>
      <c r="C702" s="24" t="s">
        <v>149</v>
      </c>
      <c r="D702" s="25">
        <v>104</v>
      </c>
      <c r="E702" s="25" t="s">
        <v>411</v>
      </c>
      <c r="F702" s="24" t="s">
        <v>406</v>
      </c>
      <c r="G702" s="24" t="s">
        <v>407</v>
      </c>
      <c r="H702" s="24" t="s">
        <v>59</v>
      </c>
      <c r="I702" s="24"/>
      <c r="J702" s="24" t="s">
        <v>153</v>
      </c>
      <c r="K702" s="24" t="s">
        <v>154</v>
      </c>
      <c r="L702" s="26">
        <v>34</v>
      </c>
      <c r="M702" s="27">
        <v>2781</v>
      </c>
      <c r="N702" s="28" t="s">
        <v>1239</v>
      </c>
      <c r="O702" s="29" t="s">
        <v>412</v>
      </c>
      <c r="P702" s="29" t="s">
        <v>413</v>
      </c>
      <c r="Q702" s="30">
        <v>1</v>
      </c>
      <c r="R702" s="6" t="s">
        <v>41</v>
      </c>
      <c r="S702" s="8">
        <v>1</v>
      </c>
      <c r="T702" s="23">
        <v>0</v>
      </c>
      <c r="U702" s="23">
        <v>0</v>
      </c>
      <c r="V702" s="23">
        <v>0</v>
      </c>
      <c r="W702" s="5">
        <f t="shared" si="20"/>
        <v>1</v>
      </c>
      <c r="X702" s="5">
        <f t="shared" si="21"/>
        <v>0</v>
      </c>
      <c r="Y702" s="13">
        <v>163118000</v>
      </c>
      <c r="Z702" s="20">
        <v>146.882428</v>
      </c>
      <c r="AA702" s="20">
        <v>151.159099</v>
      </c>
      <c r="AB702" s="20">
        <v>155.56117399999999</v>
      </c>
      <c r="AC702" s="51"/>
    </row>
    <row r="703" spans="1:29" s="4" customFormat="1" ht="13.5" hidden="1" customHeight="1" x14ac:dyDescent="0.25">
      <c r="A703" s="25">
        <v>15</v>
      </c>
      <c r="B703" s="24" t="s">
        <v>1240</v>
      </c>
      <c r="C703" s="24" t="s">
        <v>31</v>
      </c>
      <c r="D703" s="25">
        <v>1</v>
      </c>
      <c r="E703" s="25" t="s">
        <v>32</v>
      </c>
      <c r="F703" s="24" t="s">
        <v>33</v>
      </c>
      <c r="G703" s="24" t="s">
        <v>34</v>
      </c>
      <c r="H703" s="24" t="s">
        <v>35</v>
      </c>
      <c r="I703" s="24"/>
      <c r="J703" s="24" t="s">
        <v>36</v>
      </c>
      <c r="K703" s="24" t="s">
        <v>37</v>
      </c>
      <c r="L703" s="26">
        <v>1</v>
      </c>
      <c r="M703" s="27">
        <v>2260</v>
      </c>
      <c r="N703" s="28" t="s">
        <v>1241</v>
      </c>
      <c r="O703" s="29" t="s">
        <v>1242</v>
      </c>
      <c r="P703" s="29" t="s">
        <v>40</v>
      </c>
      <c r="Q703" s="30">
        <v>60</v>
      </c>
      <c r="R703" s="6" t="s">
        <v>41</v>
      </c>
      <c r="S703" s="8">
        <v>15</v>
      </c>
      <c r="T703" s="23">
        <v>0</v>
      </c>
      <c r="U703" s="23">
        <v>0</v>
      </c>
      <c r="V703" s="23">
        <v>0</v>
      </c>
      <c r="W703" s="5">
        <f t="shared" si="20"/>
        <v>15</v>
      </c>
      <c r="X703" s="5">
        <f t="shared" si="21"/>
        <v>45</v>
      </c>
      <c r="Y703" s="13">
        <v>230445000</v>
      </c>
      <c r="Z703" s="20">
        <v>237</v>
      </c>
      <c r="AA703" s="20">
        <v>244</v>
      </c>
      <c r="AB703" s="20">
        <v>251</v>
      </c>
      <c r="AC703" s="51"/>
    </row>
    <row r="704" spans="1:29" s="4" customFormat="1" ht="13.5" hidden="1" customHeight="1" x14ac:dyDescent="0.25">
      <c r="A704" s="25">
        <v>15</v>
      </c>
      <c r="B704" s="24" t="s">
        <v>1240</v>
      </c>
      <c r="C704" s="24" t="s">
        <v>31</v>
      </c>
      <c r="D704" s="25">
        <v>3</v>
      </c>
      <c r="E704" s="25" t="s">
        <v>45</v>
      </c>
      <c r="F704" s="24" t="s">
        <v>33</v>
      </c>
      <c r="G704" s="24" t="s">
        <v>34</v>
      </c>
      <c r="H704" s="24" t="s">
        <v>35</v>
      </c>
      <c r="I704" s="24"/>
      <c r="J704" s="24" t="s">
        <v>36</v>
      </c>
      <c r="K704" s="24" t="s">
        <v>37</v>
      </c>
      <c r="L704" s="26">
        <v>1</v>
      </c>
      <c r="M704" s="27">
        <v>2260</v>
      </c>
      <c r="N704" s="28" t="s">
        <v>1241</v>
      </c>
      <c r="O704" s="29" t="s">
        <v>1243</v>
      </c>
      <c r="P704" s="29" t="s">
        <v>47</v>
      </c>
      <c r="Q704" s="30">
        <v>40</v>
      </c>
      <c r="R704" s="6" t="s">
        <v>41</v>
      </c>
      <c r="S704" s="8">
        <v>10</v>
      </c>
      <c r="T704" s="23">
        <v>0</v>
      </c>
      <c r="U704" s="23">
        <v>0</v>
      </c>
      <c r="V704" s="23">
        <v>0</v>
      </c>
      <c r="W704" s="5">
        <f t="shared" si="20"/>
        <v>10</v>
      </c>
      <c r="X704" s="5">
        <f t="shared" si="21"/>
        <v>30</v>
      </c>
      <c r="Y704" s="13">
        <v>154551000</v>
      </c>
      <c r="Z704" s="20">
        <v>159</v>
      </c>
      <c r="AA704" s="20">
        <v>163</v>
      </c>
      <c r="AB704" s="20">
        <v>168</v>
      </c>
      <c r="AC704" s="51"/>
    </row>
    <row r="705" spans="1:29" s="4" customFormat="1" ht="13.5" hidden="1" customHeight="1" x14ac:dyDescent="0.25">
      <c r="A705" s="25">
        <v>15</v>
      </c>
      <c r="B705" s="24" t="s">
        <v>1240</v>
      </c>
      <c r="C705" s="24" t="s">
        <v>48</v>
      </c>
      <c r="D705" s="25">
        <v>4</v>
      </c>
      <c r="E705" s="25" t="s">
        <v>49</v>
      </c>
      <c r="F705" s="24" t="s">
        <v>50</v>
      </c>
      <c r="G705" s="24" t="s">
        <v>51</v>
      </c>
      <c r="H705" s="24" t="s">
        <v>35</v>
      </c>
      <c r="I705" s="24"/>
      <c r="J705" s="24" t="s">
        <v>36</v>
      </c>
      <c r="K705" s="24" t="s">
        <v>52</v>
      </c>
      <c r="L705" s="26">
        <v>2</v>
      </c>
      <c r="M705" s="27">
        <v>2264</v>
      </c>
      <c r="N705" s="28" t="s">
        <v>1244</v>
      </c>
      <c r="O705" s="29" t="s">
        <v>1245</v>
      </c>
      <c r="P705" s="29" t="s">
        <v>55</v>
      </c>
      <c r="Q705" s="30">
        <v>1000</v>
      </c>
      <c r="R705" s="6" t="s">
        <v>41</v>
      </c>
      <c r="S705" s="8">
        <v>250</v>
      </c>
      <c r="T705" s="23">
        <v>0</v>
      </c>
      <c r="U705" s="23">
        <v>0</v>
      </c>
      <c r="V705" s="23">
        <v>0</v>
      </c>
      <c r="W705" s="5">
        <f t="shared" si="20"/>
        <v>250</v>
      </c>
      <c r="X705" s="5">
        <f t="shared" si="21"/>
        <v>750</v>
      </c>
      <c r="Y705" s="13">
        <v>514435000</v>
      </c>
      <c r="Z705" s="20">
        <v>529</v>
      </c>
      <c r="AA705" s="20">
        <v>544</v>
      </c>
      <c r="AB705" s="20">
        <v>560</v>
      </c>
      <c r="AC705" s="51"/>
    </row>
    <row r="706" spans="1:29" s="4" customFormat="1" ht="13.5" hidden="1" customHeight="1" x14ac:dyDescent="0.25">
      <c r="A706" s="25">
        <v>15</v>
      </c>
      <c r="B706" s="24" t="s">
        <v>1240</v>
      </c>
      <c r="C706" s="24" t="s">
        <v>31</v>
      </c>
      <c r="D706" s="25">
        <v>5</v>
      </c>
      <c r="E706" s="25" t="s">
        <v>56</v>
      </c>
      <c r="F706" s="24" t="s">
        <v>57</v>
      </c>
      <c r="G706" s="24" t="s">
        <v>58</v>
      </c>
      <c r="H706" s="24" t="s">
        <v>59</v>
      </c>
      <c r="I706" s="24" t="s">
        <v>60</v>
      </c>
      <c r="J706" s="24" t="s">
        <v>36</v>
      </c>
      <c r="K706" s="24" t="s">
        <v>61</v>
      </c>
      <c r="L706" s="26">
        <v>3</v>
      </c>
      <c r="M706" s="27">
        <v>2266</v>
      </c>
      <c r="N706" s="28" t="s">
        <v>1246</v>
      </c>
      <c r="O706" s="29" t="s">
        <v>63</v>
      </c>
      <c r="P706" s="29" t="s">
        <v>64</v>
      </c>
      <c r="Q706" s="30">
        <v>4</v>
      </c>
      <c r="R706" s="6" t="s">
        <v>41</v>
      </c>
      <c r="S706" s="8">
        <v>1</v>
      </c>
      <c r="T706" s="23">
        <v>0</v>
      </c>
      <c r="U706" s="23">
        <v>0</v>
      </c>
      <c r="V706" s="23">
        <v>0</v>
      </c>
      <c r="W706" s="5">
        <f t="shared" si="20"/>
        <v>1</v>
      </c>
      <c r="X706" s="5">
        <f t="shared" si="21"/>
        <v>3</v>
      </c>
      <c r="Y706" s="13">
        <v>209092000</v>
      </c>
      <c r="Z706" s="20">
        <v>215</v>
      </c>
      <c r="AA706" s="20">
        <v>221</v>
      </c>
      <c r="AB706" s="20">
        <v>227</v>
      </c>
      <c r="AC706" s="51"/>
    </row>
    <row r="707" spans="1:29" s="4" customFormat="1" ht="13.5" hidden="1" customHeight="1" x14ac:dyDescent="0.25">
      <c r="A707" s="25">
        <v>15</v>
      </c>
      <c r="B707" s="24" t="s">
        <v>1240</v>
      </c>
      <c r="C707" s="24" t="s">
        <v>31</v>
      </c>
      <c r="D707" s="25">
        <v>10</v>
      </c>
      <c r="E707" s="25" t="s">
        <v>76</v>
      </c>
      <c r="F707" s="24" t="s">
        <v>33</v>
      </c>
      <c r="G707" s="24" t="s">
        <v>69</v>
      </c>
      <c r="H707" s="24" t="s">
        <v>35</v>
      </c>
      <c r="I707" s="24"/>
      <c r="J707" s="24" t="s">
        <v>36</v>
      </c>
      <c r="K707" s="24" t="s">
        <v>70</v>
      </c>
      <c r="L707" s="26">
        <v>4</v>
      </c>
      <c r="M707" s="27">
        <v>2296</v>
      </c>
      <c r="N707" s="28" t="s">
        <v>1247</v>
      </c>
      <c r="O707" s="29" t="s">
        <v>1248</v>
      </c>
      <c r="P707" s="29" t="s">
        <v>78</v>
      </c>
      <c r="Q707" s="30">
        <v>500</v>
      </c>
      <c r="R707" s="6" t="s">
        <v>41</v>
      </c>
      <c r="S707" s="8">
        <v>125</v>
      </c>
      <c r="T707" s="23">
        <v>0</v>
      </c>
      <c r="U707" s="23">
        <v>0</v>
      </c>
      <c r="V707" s="23">
        <v>0</v>
      </c>
      <c r="W707" s="5">
        <f t="shared" si="20"/>
        <v>125</v>
      </c>
      <c r="X707" s="5">
        <f t="shared" si="21"/>
        <v>375</v>
      </c>
      <c r="Y707" s="13">
        <v>448056000</v>
      </c>
      <c r="Z707" s="20">
        <v>461</v>
      </c>
      <c r="AA707" s="20">
        <v>474</v>
      </c>
      <c r="AB707" s="20">
        <v>488</v>
      </c>
      <c r="AC707" s="51"/>
    </row>
    <row r="708" spans="1:29" s="4" customFormat="1" ht="13.5" hidden="1" customHeight="1" x14ac:dyDescent="0.25">
      <c r="A708" s="25">
        <v>15</v>
      </c>
      <c r="B708" s="24" t="s">
        <v>1240</v>
      </c>
      <c r="C708" s="24" t="s">
        <v>88</v>
      </c>
      <c r="D708" s="25">
        <v>15</v>
      </c>
      <c r="E708" s="25" t="s">
        <v>89</v>
      </c>
      <c r="F708" s="24" t="s">
        <v>90</v>
      </c>
      <c r="G708" s="24" t="s">
        <v>91</v>
      </c>
      <c r="H708" s="24" t="s">
        <v>35</v>
      </c>
      <c r="I708" s="24" t="s">
        <v>92</v>
      </c>
      <c r="J708" s="24" t="s">
        <v>36</v>
      </c>
      <c r="K708" s="24" t="s">
        <v>93</v>
      </c>
      <c r="L708" s="26">
        <v>6</v>
      </c>
      <c r="M708" s="27">
        <v>2298</v>
      </c>
      <c r="N708" s="28" t="s">
        <v>1249</v>
      </c>
      <c r="O708" s="29" t="s">
        <v>1250</v>
      </c>
      <c r="P708" s="29" t="s">
        <v>67</v>
      </c>
      <c r="Q708" s="30">
        <v>1000</v>
      </c>
      <c r="R708" s="6" t="s">
        <v>41</v>
      </c>
      <c r="S708" s="8">
        <v>2500</v>
      </c>
      <c r="T708" s="23">
        <v>0</v>
      </c>
      <c r="U708" s="23">
        <v>0</v>
      </c>
      <c r="V708" s="23">
        <v>0</v>
      </c>
      <c r="W708" s="5">
        <f t="shared" si="20"/>
        <v>2500</v>
      </c>
      <c r="X708" s="5">
        <f t="shared" si="21"/>
        <v>-1500</v>
      </c>
      <c r="Y708" s="13">
        <v>896112000</v>
      </c>
      <c r="Z708" s="20">
        <v>922</v>
      </c>
      <c r="AA708" s="20">
        <v>949</v>
      </c>
      <c r="AB708" s="20">
        <v>976</v>
      </c>
      <c r="AC708" s="51"/>
    </row>
    <row r="709" spans="1:29" s="4" customFormat="1" ht="13.5" hidden="1" customHeight="1" x14ac:dyDescent="0.25">
      <c r="A709" s="25">
        <v>15</v>
      </c>
      <c r="B709" s="24" t="s">
        <v>1240</v>
      </c>
      <c r="C709" s="24" t="s">
        <v>31</v>
      </c>
      <c r="D709" s="25">
        <v>16</v>
      </c>
      <c r="E709" s="25" t="s">
        <v>96</v>
      </c>
      <c r="F709" s="24" t="s">
        <v>33</v>
      </c>
      <c r="G709" s="24" t="s">
        <v>97</v>
      </c>
      <c r="H709" s="24" t="s">
        <v>59</v>
      </c>
      <c r="I709" s="24" t="s">
        <v>60</v>
      </c>
      <c r="J709" s="24" t="s">
        <v>36</v>
      </c>
      <c r="K709" s="24" t="s">
        <v>93</v>
      </c>
      <c r="L709" s="26">
        <v>7</v>
      </c>
      <c r="M709" s="27">
        <v>2301</v>
      </c>
      <c r="N709" s="28" t="s">
        <v>1251</v>
      </c>
      <c r="O709" s="29" t="s">
        <v>1252</v>
      </c>
      <c r="P709" s="29" t="s">
        <v>100</v>
      </c>
      <c r="Q709" s="30">
        <v>60</v>
      </c>
      <c r="R709" s="6" t="s">
        <v>41</v>
      </c>
      <c r="S709" s="8">
        <v>15</v>
      </c>
      <c r="T709" s="23">
        <v>0</v>
      </c>
      <c r="U709" s="23">
        <v>0</v>
      </c>
      <c r="V709" s="23">
        <v>0</v>
      </c>
      <c r="W709" s="5">
        <f t="shared" si="20"/>
        <v>15</v>
      </c>
      <c r="X709" s="5">
        <f t="shared" si="21"/>
        <v>45</v>
      </c>
      <c r="Y709" s="13">
        <v>511674000</v>
      </c>
      <c r="Z709" s="20">
        <v>211</v>
      </c>
      <c r="AA709" s="20">
        <v>217</v>
      </c>
      <c r="AB709" s="20">
        <v>224</v>
      </c>
      <c r="AC709" s="51"/>
    </row>
    <row r="710" spans="1:29" s="4" customFormat="1" ht="13.5" hidden="1" customHeight="1" x14ac:dyDescent="0.25">
      <c r="A710" s="25">
        <v>15</v>
      </c>
      <c r="B710" s="24" t="s">
        <v>1240</v>
      </c>
      <c r="C710" s="24" t="s">
        <v>101</v>
      </c>
      <c r="D710" s="25">
        <v>46</v>
      </c>
      <c r="E710" s="25" t="s">
        <v>102</v>
      </c>
      <c r="F710" s="24" t="s">
        <v>103</v>
      </c>
      <c r="G710" s="24" t="s">
        <v>104</v>
      </c>
      <c r="H710" s="24" t="s">
        <v>59</v>
      </c>
      <c r="I710" s="24" t="s">
        <v>105</v>
      </c>
      <c r="J710" s="24" t="s">
        <v>106</v>
      </c>
      <c r="K710" s="24" t="s">
        <v>107</v>
      </c>
      <c r="L710" s="26">
        <v>8</v>
      </c>
      <c r="M710" s="27">
        <v>2305</v>
      </c>
      <c r="N710" s="28" t="s">
        <v>1253</v>
      </c>
      <c r="O710" s="29" t="s">
        <v>1254</v>
      </c>
      <c r="P710" s="29" t="s">
        <v>110</v>
      </c>
      <c r="Q710" s="30">
        <v>100</v>
      </c>
      <c r="R710" s="6" t="s">
        <v>41</v>
      </c>
      <c r="S710" s="8">
        <v>25</v>
      </c>
      <c r="T710" s="23">
        <v>0</v>
      </c>
      <c r="U710" s="23">
        <v>0</v>
      </c>
      <c r="V710" s="23">
        <v>0</v>
      </c>
      <c r="W710" s="5">
        <f t="shared" si="20"/>
        <v>25</v>
      </c>
      <c r="X710" s="5">
        <f t="shared" si="21"/>
        <v>75</v>
      </c>
      <c r="Y710" s="13">
        <v>120000000</v>
      </c>
      <c r="Z710" s="20">
        <v>120</v>
      </c>
      <c r="AA710" s="20">
        <v>120</v>
      </c>
      <c r="AB710" s="20">
        <v>120</v>
      </c>
      <c r="AC710" s="51"/>
    </row>
    <row r="711" spans="1:29" s="4" customFormat="1" ht="13.5" hidden="1" customHeight="1" x14ac:dyDescent="0.25">
      <c r="A711" s="25">
        <v>15</v>
      </c>
      <c r="B711" s="24" t="s">
        <v>1240</v>
      </c>
      <c r="C711" s="24" t="s">
        <v>101</v>
      </c>
      <c r="D711" s="25">
        <v>47</v>
      </c>
      <c r="E711" s="25" t="s">
        <v>111</v>
      </c>
      <c r="F711" s="24" t="s">
        <v>103</v>
      </c>
      <c r="G711" s="24" t="s">
        <v>112</v>
      </c>
      <c r="H711" s="24" t="s">
        <v>59</v>
      </c>
      <c r="I711" s="24" t="s">
        <v>105</v>
      </c>
      <c r="J711" s="24" t="s">
        <v>106</v>
      </c>
      <c r="K711" s="24" t="s">
        <v>107</v>
      </c>
      <c r="L711" s="26">
        <v>8</v>
      </c>
      <c r="M711" s="27">
        <v>2305</v>
      </c>
      <c r="N711" s="28" t="s">
        <v>1253</v>
      </c>
      <c r="O711" s="29" t="s">
        <v>1255</v>
      </c>
      <c r="P711" s="29" t="s">
        <v>114</v>
      </c>
      <c r="Q711" s="30">
        <v>5000</v>
      </c>
      <c r="R711" s="6" t="s">
        <v>41</v>
      </c>
      <c r="S711" s="8">
        <v>1250</v>
      </c>
      <c r="T711" s="23">
        <v>0</v>
      </c>
      <c r="U711" s="23">
        <v>0</v>
      </c>
      <c r="V711" s="23">
        <v>0</v>
      </c>
      <c r="W711" s="5">
        <f t="shared" si="20"/>
        <v>1250</v>
      </c>
      <c r="X711" s="5">
        <f t="shared" si="21"/>
        <v>3750</v>
      </c>
      <c r="Y711" s="13">
        <v>2147971000</v>
      </c>
      <c r="Z711" s="20">
        <v>1690</v>
      </c>
      <c r="AA711" s="20">
        <v>1743</v>
      </c>
      <c r="AB711" s="20">
        <v>1797</v>
      </c>
      <c r="AC711" s="51"/>
    </row>
    <row r="712" spans="1:29" s="4" customFormat="1" ht="13.5" hidden="1" customHeight="1" x14ac:dyDescent="0.25">
      <c r="A712" s="25">
        <v>15</v>
      </c>
      <c r="B712" s="24" t="s">
        <v>1240</v>
      </c>
      <c r="C712" s="24" t="s">
        <v>101</v>
      </c>
      <c r="D712" s="25">
        <v>48</v>
      </c>
      <c r="E712" s="25" t="s">
        <v>115</v>
      </c>
      <c r="F712" s="24" t="s">
        <v>103</v>
      </c>
      <c r="G712" s="24" t="s">
        <v>116</v>
      </c>
      <c r="H712" s="24" t="s">
        <v>59</v>
      </c>
      <c r="I712" s="24" t="s">
        <v>105</v>
      </c>
      <c r="J712" s="24" t="s">
        <v>106</v>
      </c>
      <c r="K712" s="24" t="s">
        <v>107</v>
      </c>
      <c r="L712" s="26">
        <v>8</v>
      </c>
      <c r="M712" s="27">
        <v>2305</v>
      </c>
      <c r="N712" s="28" t="s">
        <v>1253</v>
      </c>
      <c r="O712" s="29" t="s">
        <v>1256</v>
      </c>
      <c r="P712" s="29" t="s">
        <v>118</v>
      </c>
      <c r="Q712" s="30">
        <v>949</v>
      </c>
      <c r="R712" s="6" t="s">
        <v>119</v>
      </c>
      <c r="S712" s="8">
        <v>238</v>
      </c>
      <c r="T712" s="23">
        <v>0</v>
      </c>
      <c r="U712" s="23">
        <v>0</v>
      </c>
      <c r="V712" s="23">
        <v>0</v>
      </c>
      <c r="W712" s="5">
        <f t="shared" si="20"/>
        <v>59.5</v>
      </c>
      <c r="X712" s="5">
        <f t="shared" si="21"/>
        <v>889.5</v>
      </c>
      <c r="Y712" s="13">
        <v>1991361000</v>
      </c>
      <c r="Z712" s="20">
        <v>2049</v>
      </c>
      <c r="AA712" s="20">
        <v>2109</v>
      </c>
      <c r="AB712" s="20">
        <v>2170</v>
      </c>
      <c r="AC712" s="51"/>
    </row>
    <row r="713" spans="1:29" s="4" customFormat="1" ht="13.5" hidden="1" customHeight="1" x14ac:dyDescent="0.25">
      <c r="A713" s="25">
        <v>15</v>
      </c>
      <c r="B713" s="24" t="s">
        <v>1240</v>
      </c>
      <c r="C713" s="24" t="s">
        <v>101</v>
      </c>
      <c r="D713" s="25">
        <v>49</v>
      </c>
      <c r="E713" s="25" t="s">
        <v>435</v>
      </c>
      <c r="F713" s="24" t="s">
        <v>103</v>
      </c>
      <c r="G713" s="24" t="s">
        <v>436</v>
      </c>
      <c r="H713" s="24" t="s">
        <v>59</v>
      </c>
      <c r="I713" s="24" t="s">
        <v>105</v>
      </c>
      <c r="J713" s="24" t="s">
        <v>106</v>
      </c>
      <c r="K713" s="24" t="s">
        <v>437</v>
      </c>
      <c r="L713" s="26">
        <v>9</v>
      </c>
      <c r="M713" s="27">
        <v>2307</v>
      </c>
      <c r="N713" s="28" t="s">
        <v>1257</v>
      </c>
      <c r="O713" s="29" t="s">
        <v>1258</v>
      </c>
      <c r="P713" s="29" t="s">
        <v>440</v>
      </c>
      <c r="Q713" s="30">
        <v>50</v>
      </c>
      <c r="R713" s="6" t="s">
        <v>41</v>
      </c>
      <c r="S713" s="8">
        <v>13</v>
      </c>
      <c r="T713" s="23">
        <v>0</v>
      </c>
      <c r="U713" s="23">
        <v>0</v>
      </c>
      <c r="V713" s="23">
        <v>0</v>
      </c>
      <c r="W713" s="5">
        <f t="shared" ref="W713:W776" si="22">IF(R713="Constante",SUM(S713:V713)/4,IF(R713="Suma",SUM(S713:V713),0))</f>
        <v>13</v>
      </c>
      <c r="X713" s="5">
        <f t="shared" ref="X713:X776" si="23">Q713-W713</f>
        <v>37</v>
      </c>
      <c r="Y713" s="13">
        <v>232325000</v>
      </c>
      <c r="Z713" s="20">
        <v>239</v>
      </c>
      <c r="AA713" s="20">
        <v>246</v>
      </c>
      <c r="AB713" s="20">
        <v>253</v>
      </c>
      <c r="AC713" s="51"/>
    </row>
    <row r="714" spans="1:29" s="4" customFormat="1" ht="13.5" hidden="1" customHeight="1" x14ac:dyDescent="0.25">
      <c r="A714" s="25">
        <v>15</v>
      </c>
      <c r="B714" s="24" t="s">
        <v>1240</v>
      </c>
      <c r="C714" s="24" t="s">
        <v>120</v>
      </c>
      <c r="D714" s="25">
        <v>17</v>
      </c>
      <c r="E714" s="25" t="s">
        <v>121</v>
      </c>
      <c r="F714" s="24" t="s">
        <v>122</v>
      </c>
      <c r="G714" s="24" t="s">
        <v>123</v>
      </c>
      <c r="H714" s="24" t="s">
        <v>59</v>
      </c>
      <c r="I714" s="24" t="s">
        <v>124</v>
      </c>
      <c r="J714" s="24" t="s">
        <v>106</v>
      </c>
      <c r="K714" s="24" t="s">
        <v>125</v>
      </c>
      <c r="L714" s="26">
        <v>10</v>
      </c>
      <c r="M714" s="27">
        <v>2320</v>
      </c>
      <c r="N714" s="28" t="s">
        <v>123</v>
      </c>
      <c r="O714" s="29" t="s">
        <v>1259</v>
      </c>
      <c r="P714" s="29" t="s">
        <v>128</v>
      </c>
      <c r="Q714" s="30">
        <v>300</v>
      </c>
      <c r="R714" s="6" t="s">
        <v>41</v>
      </c>
      <c r="S714" s="8">
        <v>75</v>
      </c>
      <c r="T714" s="23">
        <v>0</v>
      </c>
      <c r="U714" s="23">
        <v>0</v>
      </c>
      <c r="V714" s="23">
        <v>0</v>
      </c>
      <c r="W714" s="5">
        <f t="shared" si="22"/>
        <v>75</v>
      </c>
      <c r="X714" s="5">
        <f t="shared" si="23"/>
        <v>225</v>
      </c>
      <c r="Y714" s="13">
        <v>331893000</v>
      </c>
      <c r="Z714" s="20">
        <v>341</v>
      </c>
      <c r="AA714" s="20">
        <v>351</v>
      </c>
      <c r="AB714" s="20">
        <v>361</v>
      </c>
      <c r="AC714" s="51"/>
    </row>
    <row r="715" spans="1:29" s="4" customFormat="1" ht="13.5" hidden="1" customHeight="1" x14ac:dyDescent="0.25">
      <c r="A715" s="25">
        <v>15</v>
      </c>
      <c r="B715" s="24" t="s">
        <v>1240</v>
      </c>
      <c r="C715" s="24" t="s">
        <v>120</v>
      </c>
      <c r="D715" s="25">
        <v>18</v>
      </c>
      <c r="E715" s="25" t="s">
        <v>129</v>
      </c>
      <c r="F715" s="24" t="s">
        <v>122</v>
      </c>
      <c r="G715" s="24" t="s">
        <v>130</v>
      </c>
      <c r="H715" s="24" t="s">
        <v>59</v>
      </c>
      <c r="I715" s="24" t="s">
        <v>124</v>
      </c>
      <c r="J715" s="24" t="s">
        <v>106</v>
      </c>
      <c r="K715" s="24" t="s">
        <v>125</v>
      </c>
      <c r="L715" s="26">
        <v>10</v>
      </c>
      <c r="M715" s="27">
        <v>2320</v>
      </c>
      <c r="N715" s="28" t="s">
        <v>123</v>
      </c>
      <c r="O715" s="29" t="s">
        <v>1260</v>
      </c>
      <c r="P715" s="29" t="s">
        <v>132</v>
      </c>
      <c r="Q715" s="30">
        <v>160</v>
      </c>
      <c r="R715" s="6" t="s">
        <v>41</v>
      </c>
      <c r="S715" s="8">
        <v>40</v>
      </c>
      <c r="T715" s="23">
        <v>0</v>
      </c>
      <c r="U715" s="23">
        <v>0</v>
      </c>
      <c r="V715" s="23">
        <v>0</v>
      </c>
      <c r="W715" s="5">
        <f t="shared" si="22"/>
        <v>40</v>
      </c>
      <c r="X715" s="5">
        <f t="shared" si="23"/>
        <v>120</v>
      </c>
      <c r="Y715" s="13">
        <v>132757000</v>
      </c>
      <c r="Z715" s="20">
        <v>136</v>
      </c>
      <c r="AA715" s="20">
        <v>140</v>
      </c>
      <c r="AB715" s="20">
        <v>144</v>
      </c>
      <c r="AC715" s="51"/>
    </row>
    <row r="716" spans="1:29" s="4" customFormat="1" ht="13.5" hidden="1" customHeight="1" x14ac:dyDescent="0.25">
      <c r="A716" s="25">
        <v>15</v>
      </c>
      <c r="B716" s="24" t="s">
        <v>1240</v>
      </c>
      <c r="C716" s="24" t="s">
        <v>120</v>
      </c>
      <c r="D716" s="25">
        <v>19</v>
      </c>
      <c r="E716" s="25" t="s">
        <v>133</v>
      </c>
      <c r="F716" s="24" t="s">
        <v>122</v>
      </c>
      <c r="G716" s="24" t="s">
        <v>134</v>
      </c>
      <c r="H716" s="24" t="s">
        <v>59</v>
      </c>
      <c r="I716" s="24" t="s">
        <v>124</v>
      </c>
      <c r="J716" s="24" t="s">
        <v>106</v>
      </c>
      <c r="K716" s="24" t="s">
        <v>125</v>
      </c>
      <c r="L716" s="26">
        <v>10</v>
      </c>
      <c r="M716" s="27">
        <v>2320</v>
      </c>
      <c r="N716" s="28" t="s">
        <v>123</v>
      </c>
      <c r="O716" s="29" t="s">
        <v>1261</v>
      </c>
      <c r="P716" s="29" t="s">
        <v>136</v>
      </c>
      <c r="Q716" s="30">
        <v>300</v>
      </c>
      <c r="R716" s="6" t="s">
        <v>41</v>
      </c>
      <c r="S716" s="8">
        <v>75</v>
      </c>
      <c r="T716" s="23">
        <v>0</v>
      </c>
      <c r="U716" s="23">
        <v>0</v>
      </c>
      <c r="V716" s="23">
        <v>0</v>
      </c>
      <c r="W716" s="5">
        <f t="shared" si="22"/>
        <v>75</v>
      </c>
      <c r="X716" s="5">
        <f t="shared" si="23"/>
        <v>225</v>
      </c>
      <c r="Y716" s="13">
        <v>481245000</v>
      </c>
      <c r="Z716" s="20">
        <v>495</v>
      </c>
      <c r="AA716" s="20">
        <v>509</v>
      </c>
      <c r="AB716" s="20">
        <v>524</v>
      </c>
      <c r="AC716" s="51"/>
    </row>
    <row r="717" spans="1:29" s="4" customFormat="1" ht="13.5" hidden="1" customHeight="1" x14ac:dyDescent="0.25">
      <c r="A717" s="25">
        <v>15</v>
      </c>
      <c r="B717" s="24" t="s">
        <v>1240</v>
      </c>
      <c r="C717" s="24" t="s">
        <v>120</v>
      </c>
      <c r="D717" s="25">
        <v>20</v>
      </c>
      <c r="E717" s="25" t="s">
        <v>137</v>
      </c>
      <c r="F717" s="24" t="s">
        <v>122</v>
      </c>
      <c r="G717" s="24" t="s">
        <v>138</v>
      </c>
      <c r="H717" s="24" t="s">
        <v>59</v>
      </c>
      <c r="I717" s="24" t="s">
        <v>124</v>
      </c>
      <c r="J717" s="24" t="s">
        <v>106</v>
      </c>
      <c r="K717" s="24" t="s">
        <v>125</v>
      </c>
      <c r="L717" s="26">
        <v>10</v>
      </c>
      <c r="M717" s="27">
        <v>2320</v>
      </c>
      <c r="N717" s="28" t="s">
        <v>123</v>
      </c>
      <c r="O717" s="29" t="s">
        <v>1262</v>
      </c>
      <c r="P717" s="29" t="s">
        <v>140</v>
      </c>
      <c r="Q717" s="30">
        <v>200</v>
      </c>
      <c r="R717" s="6" t="s">
        <v>41</v>
      </c>
      <c r="S717" s="8">
        <v>50</v>
      </c>
      <c r="T717" s="23">
        <v>0</v>
      </c>
      <c r="U717" s="23">
        <v>0</v>
      </c>
      <c r="V717" s="23">
        <v>0</v>
      </c>
      <c r="W717" s="5">
        <f t="shared" si="22"/>
        <v>50</v>
      </c>
      <c r="X717" s="5">
        <f t="shared" si="23"/>
        <v>150</v>
      </c>
      <c r="Y717" s="13">
        <v>132757000</v>
      </c>
      <c r="Z717" s="20">
        <v>136</v>
      </c>
      <c r="AA717" s="20">
        <v>140</v>
      </c>
      <c r="AB717" s="20">
        <v>144</v>
      </c>
      <c r="AC717" s="51"/>
    </row>
    <row r="718" spans="1:29" s="4" customFormat="1" ht="13.5" hidden="1" customHeight="1" x14ac:dyDescent="0.25">
      <c r="A718" s="25">
        <v>15</v>
      </c>
      <c r="B718" s="24" t="s">
        <v>1240</v>
      </c>
      <c r="C718" s="24" t="s">
        <v>120</v>
      </c>
      <c r="D718" s="25">
        <v>23</v>
      </c>
      <c r="E718" s="25" t="s">
        <v>145</v>
      </c>
      <c r="F718" s="24" t="s">
        <v>122</v>
      </c>
      <c r="G718" s="24" t="s">
        <v>146</v>
      </c>
      <c r="H718" s="24" t="s">
        <v>35</v>
      </c>
      <c r="I718" s="24"/>
      <c r="J718" s="24" t="s">
        <v>106</v>
      </c>
      <c r="K718" s="24" t="s">
        <v>125</v>
      </c>
      <c r="L718" s="26">
        <v>10</v>
      </c>
      <c r="M718" s="27">
        <v>2320</v>
      </c>
      <c r="N718" s="28" t="s">
        <v>123</v>
      </c>
      <c r="O718" s="29" t="s">
        <v>1263</v>
      </c>
      <c r="P718" s="29" t="s">
        <v>148</v>
      </c>
      <c r="Q718" s="30">
        <v>300</v>
      </c>
      <c r="R718" s="6" t="s">
        <v>41</v>
      </c>
      <c r="S718" s="8">
        <v>75</v>
      </c>
      <c r="T718" s="23">
        <v>0</v>
      </c>
      <c r="U718" s="23">
        <v>0</v>
      </c>
      <c r="V718" s="23">
        <v>0</v>
      </c>
      <c r="W718" s="5">
        <f t="shared" si="22"/>
        <v>75</v>
      </c>
      <c r="X718" s="5">
        <f t="shared" si="23"/>
        <v>225</v>
      </c>
      <c r="Y718" s="13">
        <v>497840000</v>
      </c>
      <c r="Z718" s="20">
        <v>512</v>
      </c>
      <c r="AA718" s="20">
        <v>527</v>
      </c>
      <c r="AB718" s="20">
        <v>542</v>
      </c>
      <c r="AC718" s="51"/>
    </row>
    <row r="719" spans="1:29" s="4" customFormat="1" ht="13.5" hidden="1" customHeight="1" x14ac:dyDescent="0.25">
      <c r="A719" s="25">
        <v>15</v>
      </c>
      <c r="B719" s="24" t="s">
        <v>1240</v>
      </c>
      <c r="C719" s="24" t="s">
        <v>149</v>
      </c>
      <c r="D719" s="25">
        <v>101</v>
      </c>
      <c r="E719" s="25" t="s">
        <v>158</v>
      </c>
      <c r="F719" s="24" t="s">
        <v>151</v>
      </c>
      <c r="G719" s="24" t="s">
        <v>152</v>
      </c>
      <c r="H719" s="24" t="s">
        <v>59</v>
      </c>
      <c r="I719" s="24"/>
      <c r="J719" s="24" t="s">
        <v>153</v>
      </c>
      <c r="K719" s="24" t="s">
        <v>154</v>
      </c>
      <c r="L719" s="26">
        <v>11</v>
      </c>
      <c r="M719" s="27">
        <v>2329</v>
      </c>
      <c r="N719" s="28" t="s">
        <v>1264</v>
      </c>
      <c r="O719" s="29" t="s">
        <v>1087</v>
      </c>
      <c r="P719" s="29" t="s">
        <v>160</v>
      </c>
      <c r="Q719" s="30">
        <v>1</v>
      </c>
      <c r="R719" s="6" t="s">
        <v>41</v>
      </c>
      <c r="S719" s="8">
        <v>0.25</v>
      </c>
      <c r="T719" s="23">
        <v>0</v>
      </c>
      <c r="U719" s="23">
        <v>0</v>
      </c>
      <c r="V719" s="23">
        <v>0</v>
      </c>
      <c r="W719" s="5">
        <f t="shared" si="22"/>
        <v>0.25</v>
      </c>
      <c r="X719" s="5">
        <f t="shared" si="23"/>
        <v>0.75</v>
      </c>
      <c r="Y719" s="13">
        <v>165946000</v>
      </c>
      <c r="Z719" s="20">
        <v>170</v>
      </c>
      <c r="AA719" s="20">
        <v>175</v>
      </c>
      <c r="AB719" s="20">
        <v>180</v>
      </c>
      <c r="AC719" s="51"/>
    </row>
    <row r="720" spans="1:29" s="4" customFormat="1" ht="13.5" hidden="1" customHeight="1" x14ac:dyDescent="0.25">
      <c r="A720" s="25">
        <v>15</v>
      </c>
      <c r="B720" s="24" t="s">
        <v>1240</v>
      </c>
      <c r="C720" s="24" t="s">
        <v>161</v>
      </c>
      <c r="D720" s="25">
        <v>25</v>
      </c>
      <c r="E720" s="25" t="s">
        <v>162</v>
      </c>
      <c r="F720" s="24" t="s">
        <v>163</v>
      </c>
      <c r="G720" s="24" t="s">
        <v>164</v>
      </c>
      <c r="H720" s="24" t="s">
        <v>35</v>
      </c>
      <c r="I720" s="24"/>
      <c r="J720" s="24" t="s">
        <v>106</v>
      </c>
      <c r="K720" s="24" t="s">
        <v>165</v>
      </c>
      <c r="L720" s="26">
        <v>12</v>
      </c>
      <c r="M720" s="27">
        <v>2335</v>
      </c>
      <c r="N720" s="28" t="s">
        <v>1265</v>
      </c>
      <c r="O720" s="29" t="s">
        <v>1266</v>
      </c>
      <c r="P720" s="29" t="s">
        <v>55</v>
      </c>
      <c r="Q720" s="30">
        <v>400</v>
      </c>
      <c r="R720" s="6" t="s">
        <v>41</v>
      </c>
      <c r="S720" s="8">
        <v>100</v>
      </c>
      <c r="T720" s="23">
        <v>0</v>
      </c>
      <c r="U720" s="23">
        <v>0</v>
      </c>
      <c r="V720" s="23">
        <v>0</v>
      </c>
      <c r="W720" s="5">
        <f t="shared" si="22"/>
        <v>100</v>
      </c>
      <c r="X720" s="5">
        <f t="shared" si="23"/>
        <v>300</v>
      </c>
      <c r="Y720" s="13">
        <v>331893000</v>
      </c>
      <c r="Z720" s="20">
        <v>341</v>
      </c>
      <c r="AA720" s="20">
        <v>351</v>
      </c>
      <c r="AB720" s="20">
        <v>361</v>
      </c>
      <c r="AC720" s="51"/>
    </row>
    <row r="721" spans="1:29" s="4" customFormat="1" ht="13.5" hidden="1" customHeight="1" x14ac:dyDescent="0.25">
      <c r="A721" s="25">
        <v>15</v>
      </c>
      <c r="B721" s="24" t="s">
        <v>1240</v>
      </c>
      <c r="C721" s="24" t="s">
        <v>161</v>
      </c>
      <c r="D721" s="25">
        <v>26</v>
      </c>
      <c r="E721" s="25" t="s">
        <v>168</v>
      </c>
      <c r="F721" s="24" t="s">
        <v>163</v>
      </c>
      <c r="G721" s="24" t="s">
        <v>169</v>
      </c>
      <c r="H721" s="24" t="s">
        <v>35</v>
      </c>
      <c r="I721" s="24"/>
      <c r="J721" s="24" t="s">
        <v>106</v>
      </c>
      <c r="K721" s="24" t="s">
        <v>165</v>
      </c>
      <c r="L721" s="26">
        <v>12</v>
      </c>
      <c r="M721" s="27">
        <v>2335</v>
      </c>
      <c r="N721" s="28" t="s">
        <v>1265</v>
      </c>
      <c r="O721" s="29" t="s">
        <v>1267</v>
      </c>
      <c r="P721" s="29" t="s">
        <v>171</v>
      </c>
      <c r="Q721" s="30">
        <v>400</v>
      </c>
      <c r="R721" s="6" t="s">
        <v>41</v>
      </c>
      <c r="S721" s="8">
        <v>100</v>
      </c>
      <c r="T721" s="23">
        <v>0</v>
      </c>
      <c r="U721" s="23">
        <v>0</v>
      </c>
      <c r="V721" s="23">
        <v>0</v>
      </c>
      <c r="W721" s="5">
        <f t="shared" si="22"/>
        <v>100</v>
      </c>
      <c r="X721" s="5">
        <f t="shared" si="23"/>
        <v>300</v>
      </c>
      <c r="Y721" s="13">
        <v>401591000</v>
      </c>
      <c r="Z721" s="20">
        <v>413</v>
      </c>
      <c r="AA721" s="20">
        <v>425</v>
      </c>
      <c r="AB721" s="20">
        <v>437</v>
      </c>
      <c r="AC721" s="51"/>
    </row>
    <row r="722" spans="1:29" s="4" customFormat="1" ht="13.5" hidden="1" customHeight="1" x14ac:dyDescent="0.25">
      <c r="A722" s="25">
        <v>15</v>
      </c>
      <c r="B722" s="24" t="s">
        <v>1240</v>
      </c>
      <c r="C722" s="24" t="s">
        <v>161</v>
      </c>
      <c r="D722" s="25">
        <v>27</v>
      </c>
      <c r="E722" s="25" t="s">
        <v>172</v>
      </c>
      <c r="F722" s="24" t="s">
        <v>163</v>
      </c>
      <c r="G722" s="24" t="s">
        <v>173</v>
      </c>
      <c r="H722" s="24" t="s">
        <v>35</v>
      </c>
      <c r="I722" s="24"/>
      <c r="J722" s="24" t="s">
        <v>106</v>
      </c>
      <c r="K722" s="24" t="s">
        <v>165</v>
      </c>
      <c r="L722" s="26">
        <v>12</v>
      </c>
      <c r="M722" s="27">
        <v>2335</v>
      </c>
      <c r="N722" s="28" t="s">
        <v>1265</v>
      </c>
      <c r="O722" s="29" t="s">
        <v>1268</v>
      </c>
      <c r="P722" s="29" t="s">
        <v>40</v>
      </c>
      <c r="Q722" s="30">
        <v>800</v>
      </c>
      <c r="R722" s="6" t="s">
        <v>41</v>
      </c>
      <c r="S722" s="8">
        <v>200</v>
      </c>
      <c r="T722" s="23">
        <v>0</v>
      </c>
      <c r="U722" s="23">
        <v>0</v>
      </c>
      <c r="V722" s="23">
        <v>0</v>
      </c>
      <c r="W722" s="5">
        <f t="shared" si="22"/>
        <v>200</v>
      </c>
      <c r="X722" s="5">
        <f t="shared" si="23"/>
        <v>600</v>
      </c>
      <c r="Y722" s="13">
        <v>504478000</v>
      </c>
      <c r="Z722" s="20">
        <v>519</v>
      </c>
      <c r="AA722" s="20">
        <v>534</v>
      </c>
      <c r="AB722" s="20">
        <v>549</v>
      </c>
      <c r="AC722" s="51"/>
    </row>
    <row r="723" spans="1:29" s="4" customFormat="1" ht="13.5" hidden="1" customHeight="1" x14ac:dyDescent="0.25">
      <c r="A723" s="25">
        <v>15</v>
      </c>
      <c r="B723" s="24" t="s">
        <v>1240</v>
      </c>
      <c r="C723" s="24" t="s">
        <v>175</v>
      </c>
      <c r="D723" s="25">
        <v>30</v>
      </c>
      <c r="E723" s="25" t="s">
        <v>176</v>
      </c>
      <c r="F723" s="24" t="s">
        <v>163</v>
      </c>
      <c r="G723" s="24" t="s">
        <v>177</v>
      </c>
      <c r="H723" s="24" t="s">
        <v>35</v>
      </c>
      <c r="I723" s="24"/>
      <c r="J723" s="24" t="s">
        <v>106</v>
      </c>
      <c r="K723" s="24" t="s">
        <v>178</v>
      </c>
      <c r="L723" s="26">
        <v>13</v>
      </c>
      <c r="M723" s="27">
        <v>2340</v>
      </c>
      <c r="N723" s="28" t="s">
        <v>1269</v>
      </c>
      <c r="O723" s="29" t="s">
        <v>1270</v>
      </c>
      <c r="P723" s="29" t="s">
        <v>47</v>
      </c>
      <c r="Q723" s="30">
        <v>160</v>
      </c>
      <c r="R723" s="6" t="s">
        <v>41</v>
      </c>
      <c r="S723" s="8">
        <v>40</v>
      </c>
      <c r="T723" s="23">
        <v>0</v>
      </c>
      <c r="U723" s="23">
        <v>0</v>
      </c>
      <c r="V723" s="23">
        <v>0</v>
      </c>
      <c r="W723" s="5">
        <f t="shared" si="22"/>
        <v>40</v>
      </c>
      <c r="X723" s="5">
        <f t="shared" si="23"/>
        <v>120</v>
      </c>
      <c r="Y723" s="13">
        <v>135365000</v>
      </c>
      <c r="Z723" s="20">
        <v>137</v>
      </c>
      <c r="AA723" s="20">
        <v>139</v>
      </c>
      <c r="AB723" s="20">
        <v>141</v>
      </c>
      <c r="AC723" s="51"/>
    </row>
    <row r="724" spans="1:29" s="4" customFormat="1" ht="13.5" hidden="1" customHeight="1" x14ac:dyDescent="0.25">
      <c r="A724" s="25">
        <v>15</v>
      </c>
      <c r="B724" s="24" t="s">
        <v>1240</v>
      </c>
      <c r="C724" s="24" t="s">
        <v>175</v>
      </c>
      <c r="D724" s="25">
        <v>32</v>
      </c>
      <c r="E724" s="25" t="s">
        <v>184</v>
      </c>
      <c r="F724" s="24" t="s">
        <v>163</v>
      </c>
      <c r="G724" s="24" t="s">
        <v>177</v>
      </c>
      <c r="H724" s="24" t="s">
        <v>35</v>
      </c>
      <c r="I724" s="24"/>
      <c r="J724" s="24" t="s">
        <v>106</v>
      </c>
      <c r="K724" s="24" t="s">
        <v>178</v>
      </c>
      <c r="L724" s="26">
        <v>13</v>
      </c>
      <c r="M724" s="27">
        <v>2340</v>
      </c>
      <c r="N724" s="28" t="s">
        <v>1269</v>
      </c>
      <c r="O724" s="29" t="s">
        <v>185</v>
      </c>
      <c r="P724" s="29" t="s">
        <v>40</v>
      </c>
      <c r="Q724" s="30">
        <v>4</v>
      </c>
      <c r="R724" s="6" t="s">
        <v>41</v>
      </c>
      <c r="S724" s="8">
        <v>1</v>
      </c>
      <c r="T724" s="23">
        <v>0</v>
      </c>
      <c r="U724" s="23">
        <v>0</v>
      </c>
      <c r="V724" s="23">
        <v>0</v>
      </c>
      <c r="W724" s="5">
        <f t="shared" si="22"/>
        <v>1</v>
      </c>
      <c r="X724" s="5">
        <f t="shared" si="23"/>
        <v>3</v>
      </c>
      <c r="Y724" s="13">
        <v>100279000</v>
      </c>
      <c r="Z724" s="20">
        <v>105</v>
      </c>
      <c r="AA724" s="20">
        <v>110</v>
      </c>
      <c r="AB724" s="20">
        <v>115</v>
      </c>
      <c r="AC724" s="51"/>
    </row>
    <row r="725" spans="1:29" s="4" customFormat="1" ht="13.5" hidden="1" customHeight="1" x14ac:dyDescent="0.25">
      <c r="A725" s="25">
        <v>15</v>
      </c>
      <c r="B725" s="24" t="s">
        <v>1240</v>
      </c>
      <c r="C725" s="24" t="s">
        <v>186</v>
      </c>
      <c r="D725" s="25">
        <v>33</v>
      </c>
      <c r="E725" s="25" t="s">
        <v>187</v>
      </c>
      <c r="F725" s="24" t="s">
        <v>188</v>
      </c>
      <c r="G725" s="24" t="s">
        <v>189</v>
      </c>
      <c r="H725" s="24" t="s">
        <v>59</v>
      </c>
      <c r="I725" s="24"/>
      <c r="J725" s="24" t="s">
        <v>106</v>
      </c>
      <c r="K725" s="24" t="s">
        <v>190</v>
      </c>
      <c r="L725" s="26">
        <v>14</v>
      </c>
      <c r="M725" s="27">
        <v>2353</v>
      </c>
      <c r="N725" s="28" t="s">
        <v>1271</v>
      </c>
      <c r="O725" s="29" t="s">
        <v>460</v>
      </c>
      <c r="P725" s="29" t="s">
        <v>193</v>
      </c>
      <c r="Q725" s="30">
        <v>60</v>
      </c>
      <c r="R725" s="6" t="s">
        <v>41</v>
      </c>
      <c r="S725" s="8">
        <v>15</v>
      </c>
      <c r="T725" s="23">
        <v>0</v>
      </c>
      <c r="U725" s="23">
        <v>0</v>
      </c>
      <c r="V725" s="23">
        <v>0</v>
      </c>
      <c r="W725" s="5">
        <f t="shared" si="22"/>
        <v>15</v>
      </c>
      <c r="X725" s="5">
        <f t="shared" si="23"/>
        <v>45</v>
      </c>
      <c r="Y725" s="13">
        <v>1626278000</v>
      </c>
      <c r="Z725" s="20">
        <v>1673</v>
      </c>
      <c r="AA725" s="20">
        <v>1722</v>
      </c>
      <c r="AB725" s="20">
        <v>1772</v>
      </c>
      <c r="AC725" s="51"/>
    </row>
    <row r="726" spans="1:29" s="4" customFormat="1" ht="13.5" hidden="1" customHeight="1" x14ac:dyDescent="0.25">
      <c r="A726" s="25">
        <v>15</v>
      </c>
      <c r="B726" s="24" t="s">
        <v>1240</v>
      </c>
      <c r="C726" s="24" t="s">
        <v>186</v>
      </c>
      <c r="D726" s="25">
        <v>38</v>
      </c>
      <c r="E726" s="25" t="s">
        <v>194</v>
      </c>
      <c r="F726" s="24" t="s">
        <v>188</v>
      </c>
      <c r="G726" s="24" t="s">
        <v>195</v>
      </c>
      <c r="H726" s="24" t="s">
        <v>35</v>
      </c>
      <c r="I726" s="24"/>
      <c r="J726" s="24" t="s">
        <v>106</v>
      </c>
      <c r="K726" s="24" t="s">
        <v>190</v>
      </c>
      <c r="L726" s="26">
        <v>14</v>
      </c>
      <c r="M726" s="27">
        <v>2353</v>
      </c>
      <c r="N726" s="28" t="s">
        <v>1271</v>
      </c>
      <c r="O726" s="29" t="s">
        <v>1272</v>
      </c>
      <c r="P726" s="29" t="s">
        <v>197</v>
      </c>
      <c r="Q726" s="30">
        <v>8</v>
      </c>
      <c r="R726" s="6" t="s">
        <v>41</v>
      </c>
      <c r="S726" s="8">
        <v>2</v>
      </c>
      <c r="T726" s="23">
        <v>0</v>
      </c>
      <c r="U726" s="23">
        <v>0</v>
      </c>
      <c r="V726" s="23">
        <v>0</v>
      </c>
      <c r="W726" s="5">
        <f t="shared" si="22"/>
        <v>2</v>
      </c>
      <c r="X726" s="5">
        <f t="shared" si="23"/>
        <v>6</v>
      </c>
      <c r="Y726" s="13">
        <v>398161000</v>
      </c>
      <c r="Z726" s="20">
        <v>409</v>
      </c>
      <c r="AA726" s="20">
        <v>421</v>
      </c>
      <c r="AB726" s="20">
        <v>434</v>
      </c>
      <c r="AC726" s="51"/>
    </row>
    <row r="727" spans="1:29" s="4" customFormat="1" ht="13.5" hidden="1" customHeight="1" x14ac:dyDescent="0.25">
      <c r="A727" s="25">
        <v>15</v>
      </c>
      <c r="B727" s="24" t="s">
        <v>1240</v>
      </c>
      <c r="C727" s="24" t="s">
        <v>186</v>
      </c>
      <c r="D727" s="25">
        <v>39</v>
      </c>
      <c r="E727" s="25" t="s">
        <v>198</v>
      </c>
      <c r="F727" s="24" t="s">
        <v>188</v>
      </c>
      <c r="G727" s="24" t="s">
        <v>195</v>
      </c>
      <c r="H727" s="24" t="s">
        <v>35</v>
      </c>
      <c r="I727" s="24"/>
      <c r="J727" s="24" t="s">
        <v>106</v>
      </c>
      <c r="K727" s="24" t="s">
        <v>190</v>
      </c>
      <c r="L727" s="26">
        <v>14</v>
      </c>
      <c r="M727" s="27">
        <v>2353</v>
      </c>
      <c r="N727" s="28" t="s">
        <v>1271</v>
      </c>
      <c r="O727" s="29" t="s">
        <v>917</v>
      </c>
      <c r="P727" s="29" t="s">
        <v>200</v>
      </c>
      <c r="Q727" s="30">
        <v>600</v>
      </c>
      <c r="R727" s="6" t="s">
        <v>41</v>
      </c>
      <c r="S727" s="8">
        <v>150</v>
      </c>
      <c r="T727" s="23">
        <v>0</v>
      </c>
      <c r="U727" s="23">
        <v>0</v>
      </c>
      <c r="V727" s="23">
        <v>0</v>
      </c>
      <c r="W727" s="5">
        <f t="shared" si="22"/>
        <v>150</v>
      </c>
      <c r="X727" s="5">
        <f t="shared" si="23"/>
        <v>450</v>
      </c>
      <c r="Y727" s="13">
        <v>398161000</v>
      </c>
      <c r="Z727" s="20">
        <v>409</v>
      </c>
      <c r="AA727" s="20">
        <v>421</v>
      </c>
      <c r="AB727" s="20">
        <v>434</v>
      </c>
      <c r="AC727" s="51"/>
    </row>
    <row r="728" spans="1:29" s="4" customFormat="1" ht="13.5" hidden="1" customHeight="1" x14ac:dyDescent="0.25">
      <c r="A728" s="25">
        <v>15</v>
      </c>
      <c r="B728" s="24" t="s">
        <v>1240</v>
      </c>
      <c r="C728" s="24" t="s">
        <v>186</v>
      </c>
      <c r="D728" s="25">
        <v>40</v>
      </c>
      <c r="E728" s="25" t="s">
        <v>201</v>
      </c>
      <c r="F728" s="24" t="s">
        <v>188</v>
      </c>
      <c r="G728" s="24" t="s">
        <v>195</v>
      </c>
      <c r="H728" s="24" t="s">
        <v>35</v>
      </c>
      <c r="I728" s="24"/>
      <c r="J728" s="24" t="s">
        <v>106</v>
      </c>
      <c r="K728" s="24" t="s">
        <v>190</v>
      </c>
      <c r="L728" s="26">
        <v>14</v>
      </c>
      <c r="M728" s="27">
        <v>2353</v>
      </c>
      <c r="N728" s="28" t="s">
        <v>1271</v>
      </c>
      <c r="O728" s="29" t="s">
        <v>730</v>
      </c>
      <c r="P728" s="29" t="s">
        <v>203</v>
      </c>
      <c r="Q728" s="30">
        <v>40</v>
      </c>
      <c r="R728" s="6" t="s">
        <v>41</v>
      </c>
      <c r="S728" s="8">
        <v>10</v>
      </c>
      <c r="T728" s="23">
        <v>0</v>
      </c>
      <c r="U728" s="23">
        <v>0</v>
      </c>
      <c r="V728" s="23">
        <v>0</v>
      </c>
      <c r="W728" s="5">
        <f t="shared" si="22"/>
        <v>10</v>
      </c>
      <c r="X728" s="5">
        <f t="shared" si="23"/>
        <v>30</v>
      </c>
      <c r="Y728" s="13">
        <v>531250000</v>
      </c>
      <c r="Z728" s="20">
        <v>548</v>
      </c>
      <c r="AA728" s="20">
        <v>564</v>
      </c>
      <c r="AB728" s="20">
        <v>579</v>
      </c>
      <c r="AC728" s="51"/>
    </row>
    <row r="729" spans="1:29" s="4" customFormat="1" ht="13.5" hidden="1" customHeight="1" x14ac:dyDescent="0.25">
      <c r="A729" s="25">
        <v>15</v>
      </c>
      <c r="B729" s="24" t="s">
        <v>1240</v>
      </c>
      <c r="C729" s="24" t="s">
        <v>186</v>
      </c>
      <c r="D729" s="25">
        <v>34</v>
      </c>
      <c r="E729" s="25" t="s">
        <v>204</v>
      </c>
      <c r="F729" s="24" t="s">
        <v>188</v>
      </c>
      <c r="G729" s="24" t="s">
        <v>205</v>
      </c>
      <c r="H729" s="24" t="s">
        <v>35</v>
      </c>
      <c r="I729" s="24"/>
      <c r="J729" s="24" t="s">
        <v>106</v>
      </c>
      <c r="K729" s="24" t="s">
        <v>190</v>
      </c>
      <c r="L729" s="26">
        <v>15</v>
      </c>
      <c r="M729" s="27">
        <v>2448</v>
      </c>
      <c r="N729" s="28" t="s">
        <v>1273</v>
      </c>
      <c r="O729" s="29" t="s">
        <v>1274</v>
      </c>
      <c r="P729" s="29" t="s">
        <v>208</v>
      </c>
      <c r="Q729" s="30">
        <v>200</v>
      </c>
      <c r="R729" s="6" t="s">
        <v>41</v>
      </c>
      <c r="S729" s="8">
        <v>50</v>
      </c>
      <c r="T729" s="23">
        <v>0</v>
      </c>
      <c r="U729" s="23">
        <v>0</v>
      </c>
      <c r="V729" s="23">
        <v>0</v>
      </c>
      <c r="W729" s="5">
        <f t="shared" si="22"/>
        <v>50</v>
      </c>
      <c r="X729" s="5">
        <f t="shared" si="23"/>
        <v>150</v>
      </c>
      <c r="Y729" s="13">
        <v>244210000</v>
      </c>
      <c r="Z729" s="20">
        <v>251</v>
      </c>
      <c r="AA729" s="20">
        <v>258</v>
      </c>
      <c r="AB729" s="20">
        <v>267</v>
      </c>
      <c r="AC729" s="51"/>
    </row>
    <row r="730" spans="1:29" s="4" customFormat="1" ht="13.5" hidden="1" customHeight="1" x14ac:dyDescent="0.25">
      <c r="A730" s="25">
        <v>15</v>
      </c>
      <c r="B730" s="24" t="s">
        <v>1240</v>
      </c>
      <c r="C730" s="24" t="s">
        <v>186</v>
      </c>
      <c r="D730" s="25">
        <v>35</v>
      </c>
      <c r="E730" s="25" t="s">
        <v>209</v>
      </c>
      <c r="F730" s="24" t="s">
        <v>188</v>
      </c>
      <c r="G730" s="24" t="s">
        <v>205</v>
      </c>
      <c r="H730" s="24" t="s">
        <v>35</v>
      </c>
      <c r="I730" s="24"/>
      <c r="J730" s="24" t="s">
        <v>106</v>
      </c>
      <c r="K730" s="24" t="s">
        <v>190</v>
      </c>
      <c r="L730" s="26">
        <v>15</v>
      </c>
      <c r="M730" s="27">
        <v>2448</v>
      </c>
      <c r="N730" s="28" t="s">
        <v>1273</v>
      </c>
      <c r="O730" s="29" t="s">
        <v>1275</v>
      </c>
      <c r="P730" s="29" t="s">
        <v>211</v>
      </c>
      <c r="Q730" s="30">
        <v>800</v>
      </c>
      <c r="R730" s="6" t="s">
        <v>41</v>
      </c>
      <c r="S730" s="8">
        <v>200</v>
      </c>
      <c r="T730" s="23">
        <v>0</v>
      </c>
      <c r="U730" s="23">
        <v>0</v>
      </c>
      <c r="V730" s="23">
        <v>0</v>
      </c>
      <c r="W730" s="5">
        <f t="shared" si="22"/>
        <v>200</v>
      </c>
      <c r="X730" s="5">
        <f t="shared" si="23"/>
        <v>600</v>
      </c>
      <c r="Y730" s="13">
        <v>220005000</v>
      </c>
      <c r="Z730" s="20">
        <v>226</v>
      </c>
      <c r="AA730" s="20">
        <v>232</v>
      </c>
      <c r="AB730" s="20">
        <v>238</v>
      </c>
      <c r="AC730" s="51"/>
    </row>
    <row r="731" spans="1:29" s="4" customFormat="1" ht="13.5" hidden="1" customHeight="1" x14ac:dyDescent="0.25">
      <c r="A731" s="25">
        <v>15</v>
      </c>
      <c r="B731" s="24" t="s">
        <v>1240</v>
      </c>
      <c r="C731" s="24" t="s">
        <v>186</v>
      </c>
      <c r="D731" s="25">
        <v>36</v>
      </c>
      <c r="E731" s="25" t="s">
        <v>212</v>
      </c>
      <c r="F731" s="24" t="s">
        <v>188</v>
      </c>
      <c r="G731" s="24" t="s">
        <v>205</v>
      </c>
      <c r="H731" s="24" t="s">
        <v>35</v>
      </c>
      <c r="I731" s="24"/>
      <c r="J731" s="24" t="s">
        <v>106</v>
      </c>
      <c r="K731" s="24" t="s">
        <v>190</v>
      </c>
      <c r="L731" s="26">
        <v>15</v>
      </c>
      <c r="M731" s="27">
        <v>2448</v>
      </c>
      <c r="N731" s="28" t="s">
        <v>1273</v>
      </c>
      <c r="O731" s="29" t="s">
        <v>1276</v>
      </c>
      <c r="P731" s="29" t="s">
        <v>200</v>
      </c>
      <c r="Q731" s="30">
        <v>600</v>
      </c>
      <c r="R731" s="6" t="s">
        <v>41</v>
      </c>
      <c r="S731" s="8">
        <v>150</v>
      </c>
      <c r="T731" s="23">
        <v>0</v>
      </c>
      <c r="U731" s="23">
        <v>0</v>
      </c>
      <c r="V731" s="23">
        <v>0</v>
      </c>
      <c r="W731" s="5">
        <f t="shared" si="22"/>
        <v>150</v>
      </c>
      <c r="X731" s="5">
        <f t="shared" si="23"/>
        <v>450</v>
      </c>
      <c r="Y731" s="13">
        <v>200265000</v>
      </c>
      <c r="Z731" s="20">
        <v>207</v>
      </c>
      <c r="AA731" s="20">
        <v>214</v>
      </c>
      <c r="AB731" s="20">
        <v>221</v>
      </c>
      <c r="AC731" s="51"/>
    </row>
    <row r="732" spans="1:29" s="4" customFormat="1" ht="13.5" hidden="1" customHeight="1" x14ac:dyDescent="0.25">
      <c r="A732" s="25">
        <v>15</v>
      </c>
      <c r="B732" s="24" t="s">
        <v>1240</v>
      </c>
      <c r="C732" s="24" t="s">
        <v>186</v>
      </c>
      <c r="D732" s="25">
        <v>37</v>
      </c>
      <c r="E732" s="25" t="s">
        <v>214</v>
      </c>
      <c r="F732" s="24" t="s">
        <v>188</v>
      </c>
      <c r="G732" s="24" t="s">
        <v>205</v>
      </c>
      <c r="H732" s="24" t="s">
        <v>35</v>
      </c>
      <c r="I732" s="24"/>
      <c r="J732" s="24" t="s">
        <v>106</v>
      </c>
      <c r="K732" s="24" t="s">
        <v>190</v>
      </c>
      <c r="L732" s="26">
        <v>15</v>
      </c>
      <c r="M732" s="27">
        <v>2448</v>
      </c>
      <c r="N732" s="28" t="s">
        <v>1273</v>
      </c>
      <c r="O732" s="29" t="s">
        <v>1277</v>
      </c>
      <c r="P732" s="29" t="s">
        <v>64</v>
      </c>
      <c r="Q732" s="30">
        <v>600</v>
      </c>
      <c r="R732" s="6" t="s">
        <v>41</v>
      </c>
      <c r="S732" s="8">
        <v>150</v>
      </c>
      <c r="T732" s="23">
        <v>0</v>
      </c>
      <c r="U732" s="23">
        <v>0</v>
      </c>
      <c r="V732" s="23">
        <v>0</v>
      </c>
      <c r="W732" s="5">
        <f t="shared" si="22"/>
        <v>150</v>
      </c>
      <c r="X732" s="5">
        <f t="shared" si="23"/>
        <v>450</v>
      </c>
      <c r="Y732" s="13">
        <v>185166000</v>
      </c>
      <c r="Z732" s="20">
        <v>190</v>
      </c>
      <c r="AA732" s="20">
        <v>195</v>
      </c>
      <c r="AB732" s="20">
        <v>200</v>
      </c>
      <c r="AC732" s="51"/>
    </row>
    <row r="733" spans="1:29" s="4" customFormat="1" ht="13.5" hidden="1" customHeight="1" x14ac:dyDescent="0.25">
      <c r="A733" s="25">
        <v>15</v>
      </c>
      <c r="B733" s="24" t="s">
        <v>1240</v>
      </c>
      <c r="C733" s="24" t="s">
        <v>216</v>
      </c>
      <c r="D733" s="25">
        <v>43</v>
      </c>
      <c r="E733" s="25" t="s">
        <v>217</v>
      </c>
      <c r="F733" s="24" t="s">
        <v>163</v>
      </c>
      <c r="G733" s="24" t="s">
        <v>218</v>
      </c>
      <c r="H733" s="24" t="s">
        <v>35</v>
      </c>
      <c r="I733" s="24"/>
      <c r="J733" s="24" t="s">
        <v>106</v>
      </c>
      <c r="K733" s="24" t="s">
        <v>219</v>
      </c>
      <c r="L733" s="26">
        <v>16</v>
      </c>
      <c r="M733" s="27">
        <v>2488</v>
      </c>
      <c r="N733" s="28" t="s">
        <v>1278</v>
      </c>
      <c r="O733" s="29" t="s">
        <v>1279</v>
      </c>
      <c r="P733" s="29" t="s">
        <v>84</v>
      </c>
      <c r="Q733" s="30">
        <v>80</v>
      </c>
      <c r="R733" s="6" t="s">
        <v>41</v>
      </c>
      <c r="S733" s="8">
        <v>20</v>
      </c>
      <c r="T733" s="23">
        <v>0</v>
      </c>
      <c r="U733" s="23">
        <v>0</v>
      </c>
      <c r="V733" s="23">
        <v>0</v>
      </c>
      <c r="W733" s="5">
        <f t="shared" si="22"/>
        <v>20</v>
      </c>
      <c r="X733" s="5">
        <f t="shared" si="23"/>
        <v>60</v>
      </c>
      <c r="Y733" s="13">
        <v>187236000</v>
      </c>
      <c r="Z733" s="20">
        <v>192</v>
      </c>
      <c r="AA733" s="20">
        <v>197</v>
      </c>
      <c r="AB733" s="20">
        <v>204</v>
      </c>
      <c r="AC733" s="51"/>
    </row>
    <row r="734" spans="1:29" s="4" customFormat="1" ht="13.5" hidden="1" customHeight="1" x14ac:dyDescent="0.25">
      <c r="A734" s="25">
        <v>15</v>
      </c>
      <c r="B734" s="24" t="s">
        <v>1240</v>
      </c>
      <c r="C734" s="24" t="s">
        <v>216</v>
      </c>
      <c r="D734" s="25">
        <v>44</v>
      </c>
      <c r="E734" s="25" t="s">
        <v>222</v>
      </c>
      <c r="F734" s="24" t="s">
        <v>163</v>
      </c>
      <c r="G734" s="24" t="s">
        <v>218</v>
      </c>
      <c r="H734" s="24" t="s">
        <v>35</v>
      </c>
      <c r="I734" s="24"/>
      <c r="J734" s="24" t="s">
        <v>106</v>
      </c>
      <c r="K734" s="24" t="s">
        <v>219</v>
      </c>
      <c r="L734" s="26">
        <v>16</v>
      </c>
      <c r="M734" s="27">
        <v>2488</v>
      </c>
      <c r="N734" s="28" t="s">
        <v>1278</v>
      </c>
      <c r="O734" s="29" t="s">
        <v>926</v>
      </c>
      <c r="P734" s="29" t="s">
        <v>224</v>
      </c>
      <c r="Q734" s="30">
        <v>1000</v>
      </c>
      <c r="R734" s="6" t="s">
        <v>41</v>
      </c>
      <c r="S734" s="8">
        <v>250</v>
      </c>
      <c r="T734" s="23">
        <v>0</v>
      </c>
      <c r="U734" s="23">
        <v>0</v>
      </c>
      <c r="V734" s="23">
        <v>0</v>
      </c>
      <c r="W734" s="5">
        <f t="shared" si="22"/>
        <v>250</v>
      </c>
      <c r="X734" s="5">
        <f t="shared" si="23"/>
        <v>750</v>
      </c>
      <c r="Y734" s="13">
        <v>250387000</v>
      </c>
      <c r="Z734" s="20">
        <v>255</v>
      </c>
      <c r="AA734" s="20">
        <v>260</v>
      </c>
      <c r="AB734" s="20">
        <v>265</v>
      </c>
      <c r="AC734" s="51"/>
    </row>
    <row r="735" spans="1:29" s="4" customFormat="1" ht="13.5" hidden="1" customHeight="1" x14ac:dyDescent="0.25">
      <c r="A735" s="25">
        <v>15</v>
      </c>
      <c r="B735" s="24" t="s">
        <v>1240</v>
      </c>
      <c r="C735" s="24" t="s">
        <v>216</v>
      </c>
      <c r="D735" s="25">
        <v>45</v>
      </c>
      <c r="E735" s="25" t="s">
        <v>225</v>
      </c>
      <c r="F735" s="24" t="s">
        <v>163</v>
      </c>
      <c r="G735" s="24" t="s">
        <v>218</v>
      </c>
      <c r="H735" s="24" t="s">
        <v>35</v>
      </c>
      <c r="I735" s="24"/>
      <c r="J735" s="24" t="s">
        <v>106</v>
      </c>
      <c r="K735" s="24" t="s">
        <v>219</v>
      </c>
      <c r="L735" s="26">
        <v>16</v>
      </c>
      <c r="M735" s="27">
        <v>2488</v>
      </c>
      <c r="N735" s="28" t="s">
        <v>1278</v>
      </c>
      <c r="O735" s="29" t="s">
        <v>1280</v>
      </c>
      <c r="P735" s="29" t="s">
        <v>227</v>
      </c>
      <c r="Q735" s="30">
        <v>400</v>
      </c>
      <c r="R735" s="6" t="s">
        <v>41</v>
      </c>
      <c r="S735" s="8">
        <v>100</v>
      </c>
      <c r="T735" s="23">
        <v>0</v>
      </c>
      <c r="U735" s="23">
        <v>0</v>
      </c>
      <c r="V735" s="23">
        <v>0</v>
      </c>
      <c r="W735" s="5">
        <f t="shared" si="22"/>
        <v>100</v>
      </c>
      <c r="X735" s="5">
        <f t="shared" si="23"/>
        <v>300</v>
      </c>
      <c r="Y735" s="13">
        <v>60215000</v>
      </c>
      <c r="Z735" s="20">
        <v>65</v>
      </c>
      <c r="AA735" s="20">
        <v>70</v>
      </c>
      <c r="AB735" s="20">
        <v>75</v>
      </c>
      <c r="AC735" s="51"/>
    </row>
    <row r="736" spans="1:29" s="4" customFormat="1" ht="13.5" hidden="1" customHeight="1" x14ac:dyDescent="0.25">
      <c r="A736" s="25">
        <v>15</v>
      </c>
      <c r="B736" s="24" t="s">
        <v>1240</v>
      </c>
      <c r="C736" s="24" t="s">
        <v>228</v>
      </c>
      <c r="D736" s="25">
        <v>50</v>
      </c>
      <c r="E736" s="25" t="s">
        <v>229</v>
      </c>
      <c r="F736" s="24" t="s">
        <v>230</v>
      </c>
      <c r="G736" s="24" t="s">
        <v>231</v>
      </c>
      <c r="H736" s="24" t="s">
        <v>59</v>
      </c>
      <c r="I736" s="24" t="s">
        <v>232</v>
      </c>
      <c r="J736" s="24" t="s">
        <v>233</v>
      </c>
      <c r="K736" s="24" t="s">
        <v>234</v>
      </c>
      <c r="L736" s="26">
        <v>17</v>
      </c>
      <c r="M736" s="27">
        <v>2458</v>
      </c>
      <c r="N736" s="28" t="s">
        <v>1281</v>
      </c>
      <c r="O736" s="29" t="s">
        <v>1282</v>
      </c>
      <c r="P736" s="29" t="s">
        <v>64</v>
      </c>
      <c r="Q736" s="30">
        <v>5</v>
      </c>
      <c r="R736" s="6" t="s">
        <v>41</v>
      </c>
      <c r="S736" s="8">
        <v>2</v>
      </c>
      <c r="T736" s="23">
        <v>0</v>
      </c>
      <c r="U736" s="23">
        <v>0</v>
      </c>
      <c r="V736" s="23">
        <v>0</v>
      </c>
      <c r="W736" s="5">
        <f t="shared" si="22"/>
        <v>2</v>
      </c>
      <c r="X736" s="5">
        <f t="shared" si="23"/>
        <v>3</v>
      </c>
      <c r="Y736" s="13">
        <v>331893000</v>
      </c>
      <c r="Z736" s="20">
        <v>341</v>
      </c>
      <c r="AA736" s="20">
        <v>351</v>
      </c>
      <c r="AB736" s="20">
        <v>361</v>
      </c>
      <c r="AC736" s="51"/>
    </row>
    <row r="737" spans="1:29" s="4" customFormat="1" ht="13.5" hidden="1" customHeight="1" x14ac:dyDescent="0.25">
      <c r="A737" s="32">
        <v>15</v>
      </c>
      <c r="B737" s="31" t="s">
        <v>1240</v>
      </c>
      <c r="C737" s="31" t="s">
        <v>228</v>
      </c>
      <c r="D737" s="32">
        <v>52</v>
      </c>
      <c r="E737" s="32" t="s">
        <v>241</v>
      </c>
      <c r="F737" s="31" t="s">
        <v>230</v>
      </c>
      <c r="G737" s="31" t="s">
        <v>238</v>
      </c>
      <c r="H737" s="31" t="s">
        <v>59</v>
      </c>
      <c r="I737" s="31" t="s">
        <v>232</v>
      </c>
      <c r="J737" s="31" t="s">
        <v>233</v>
      </c>
      <c r="K737" s="31" t="s">
        <v>234</v>
      </c>
      <c r="L737" s="33">
        <v>17</v>
      </c>
      <c r="M737" s="34">
        <v>2458</v>
      </c>
      <c r="N737" s="35" t="s">
        <v>1281</v>
      </c>
      <c r="O737" s="36" t="s">
        <v>1283</v>
      </c>
      <c r="P737" s="36" t="s">
        <v>243</v>
      </c>
      <c r="Q737" s="37">
        <v>100</v>
      </c>
      <c r="R737" s="7" t="s">
        <v>41</v>
      </c>
      <c r="S737" s="9">
        <v>25</v>
      </c>
      <c r="T737" s="23">
        <v>0</v>
      </c>
      <c r="U737" s="23">
        <v>0</v>
      </c>
      <c r="V737" s="23">
        <v>0</v>
      </c>
      <c r="W737" s="5">
        <f t="shared" si="22"/>
        <v>25</v>
      </c>
      <c r="X737" s="5">
        <f t="shared" si="23"/>
        <v>75</v>
      </c>
      <c r="Y737" s="14">
        <v>1655148000</v>
      </c>
      <c r="Z737" s="20">
        <v>2732</v>
      </c>
      <c r="AA737" s="20">
        <v>2812</v>
      </c>
      <c r="AB737" s="21">
        <v>2894</v>
      </c>
      <c r="AC737" s="52"/>
    </row>
    <row r="738" spans="1:29" s="4" customFormat="1" ht="13.5" hidden="1" customHeight="1" x14ac:dyDescent="0.25">
      <c r="A738" s="25">
        <v>15</v>
      </c>
      <c r="B738" s="24" t="s">
        <v>1240</v>
      </c>
      <c r="C738" s="24" t="s">
        <v>244</v>
      </c>
      <c r="D738" s="25">
        <v>54</v>
      </c>
      <c r="E738" s="25" t="s">
        <v>245</v>
      </c>
      <c r="F738" s="24" t="s">
        <v>246</v>
      </c>
      <c r="G738" s="24" t="s">
        <v>247</v>
      </c>
      <c r="H738" s="24" t="s">
        <v>35</v>
      </c>
      <c r="I738" s="24"/>
      <c r="J738" s="24" t="s">
        <v>233</v>
      </c>
      <c r="K738" s="24" t="s">
        <v>248</v>
      </c>
      <c r="L738" s="26">
        <v>18</v>
      </c>
      <c r="M738" s="27">
        <v>2607</v>
      </c>
      <c r="N738" s="28" t="s">
        <v>1284</v>
      </c>
      <c r="O738" s="29" t="s">
        <v>1285</v>
      </c>
      <c r="P738" s="29" t="s">
        <v>40</v>
      </c>
      <c r="Q738" s="30">
        <v>720</v>
      </c>
      <c r="R738" s="6" t="s">
        <v>41</v>
      </c>
      <c r="S738" s="8">
        <v>180</v>
      </c>
      <c r="T738" s="23">
        <v>0</v>
      </c>
      <c r="U738" s="23">
        <v>0</v>
      </c>
      <c r="V738" s="23">
        <v>0</v>
      </c>
      <c r="W738" s="5">
        <f t="shared" si="22"/>
        <v>180</v>
      </c>
      <c r="X738" s="5">
        <f t="shared" si="23"/>
        <v>540</v>
      </c>
      <c r="Y738" s="13">
        <v>497840000</v>
      </c>
      <c r="Z738" s="20">
        <v>512</v>
      </c>
      <c r="AA738" s="20">
        <v>527</v>
      </c>
      <c r="AB738" s="20">
        <v>542</v>
      </c>
      <c r="AC738" s="51"/>
    </row>
    <row r="739" spans="1:29" s="4" customFormat="1" ht="13.5" hidden="1" customHeight="1" x14ac:dyDescent="0.25">
      <c r="A739" s="25">
        <v>15</v>
      </c>
      <c r="B739" s="24" t="s">
        <v>1240</v>
      </c>
      <c r="C739" s="24" t="s">
        <v>244</v>
      </c>
      <c r="D739" s="25">
        <v>55</v>
      </c>
      <c r="E739" s="25" t="s">
        <v>251</v>
      </c>
      <c r="F739" s="24" t="s">
        <v>252</v>
      </c>
      <c r="G739" s="24" t="s">
        <v>253</v>
      </c>
      <c r="H739" s="24" t="s">
        <v>35</v>
      </c>
      <c r="I739" s="24"/>
      <c r="J739" s="24" t="s">
        <v>233</v>
      </c>
      <c r="K739" s="24" t="s">
        <v>248</v>
      </c>
      <c r="L739" s="26">
        <v>18</v>
      </c>
      <c r="M739" s="27">
        <v>2607</v>
      </c>
      <c r="N739" s="28" t="s">
        <v>1284</v>
      </c>
      <c r="O739" s="29" t="s">
        <v>1286</v>
      </c>
      <c r="P739" s="29" t="s">
        <v>255</v>
      </c>
      <c r="Q739" s="30">
        <v>50</v>
      </c>
      <c r="R739" s="6" t="s">
        <v>41</v>
      </c>
      <c r="S739" s="8">
        <v>13</v>
      </c>
      <c r="T739" s="23">
        <v>0</v>
      </c>
      <c r="U739" s="23">
        <v>0</v>
      </c>
      <c r="V739" s="23">
        <v>0</v>
      </c>
      <c r="W739" s="5">
        <f t="shared" si="22"/>
        <v>13</v>
      </c>
      <c r="X739" s="5">
        <f t="shared" si="23"/>
        <v>37</v>
      </c>
      <c r="Y739" s="13">
        <v>335212000</v>
      </c>
      <c r="Z739" s="20">
        <v>344</v>
      </c>
      <c r="AA739" s="20">
        <v>355</v>
      </c>
      <c r="AB739" s="20">
        <v>365</v>
      </c>
      <c r="AC739" s="51"/>
    </row>
    <row r="740" spans="1:29" s="4" customFormat="1" ht="13.5" hidden="1" customHeight="1" x14ac:dyDescent="0.25">
      <c r="A740" s="25">
        <v>15</v>
      </c>
      <c r="B740" s="24" t="s">
        <v>1240</v>
      </c>
      <c r="C740" s="24" t="s">
        <v>186</v>
      </c>
      <c r="D740" s="25">
        <v>56</v>
      </c>
      <c r="E740" s="25" t="s">
        <v>256</v>
      </c>
      <c r="F740" s="24" t="s">
        <v>188</v>
      </c>
      <c r="G740" s="24" t="s">
        <v>257</v>
      </c>
      <c r="H740" s="24" t="s">
        <v>35</v>
      </c>
      <c r="I740" s="24"/>
      <c r="J740" s="24" t="s">
        <v>233</v>
      </c>
      <c r="K740" s="24" t="s">
        <v>258</v>
      </c>
      <c r="L740" s="26">
        <v>19</v>
      </c>
      <c r="M740" s="27">
        <v>2465</v>
      </c>
      <c r="N740" s="28" t="s">
        <v>1287</v>
      </c>
      <c r="O740" s="29" t="s">
        <v>1288</v>
      </c>
      <c r="P740" s="29" t="s">
        <v>261</v>
      </c>
      <c r="Q740" s="30">
        <v>60</v>
      </c>
      <c r="R740" s="6" t="s">
        <v>41</v>
      </c>
      <c r="S740" s="8">
        <v>15</v>
      </c>
      <c r="T740" s="23">
        <v>0</v>
      </c>
      <c r="U740" s="23">
        <v>0</v>
      </c>
      <c r="V740" s="23">
        <v>0</v>
      </c>
      <c r="W740" s="5">
        <f t="shared" si="22"/>
        <v>15</v>
      </c>
      <c r="X740" s="5">
        <f t="shared" si="23"/>
        <v>45</v>
      </c>
      <c r="Y740" s="13">
        <v>331893000</v>
      </c>
      <c r="Z740" s="20">
        <v>341</v>
      </c>
      <c r="AA740" s="20">
        <v>351</v>
      </c>
      <c r="AB740" s="20">
        <v>361</v>
      </c>
      <c r="AC740" s="51"/>
    </row>
    <row r="741" spans="1:29" s="4" customFormat="1" ht="13.5" hidden="1" customHeight="1" x14ac:dyDescent="0.25">
      <c r="A741" s="25">
        <v>15</v>
      </c>
      <c r="B741" s="24" t="s">
        <v>1240</v>
      </c>
      <c r="C741" s="24" t="s">
        <v>244</v>
      </c>
      <c r="D741" s="25">
        <v>58</v>
      </c>
      <c r="E741" s="25" t="s">
        <v>267</v>
      </c>
      <c r="F741" s="24" t="s">
        <v>252</v>
      </c>
      <c r="G741" s="24" t="s">
        <v>268</v>
      </c>
      <c r="H741" s="24" t="s">
        <v>35</v>
      </c>
      <c r="I741" s="24"/>
      <c r="J741" s="24" t="s">
        <v>233</v>
      </c>
      <c r="K741" s="24" t="s">
        <v>258</v>
      </c>
      <c r="L741" s="26">
        <v>20</v>
      </c>
      <c r="M741" s="27">
        <v>2516</v>
      </c>
      <c r="N741" s="28" t="s">
        <v>1289</v>
      </c>
      <c r="O741" s="29" t="s">
        <v>1290</v>
      </c>
      <c r="P741" s="29" t="s">
        <v>270</v>
      </c>
      <c r="Q741" s="30">
        <v>100</v>
      </c>
      <c r="R741" s="6" t="s">
        <v>41</v>
      </c>
      <c r="S741" s="8">
        <v>25</v>
      </c>
      <c r="T741" s="23">
        <v>0</v>
      </c>
      <c r="U741" s="23">
        <v>0</v>
      </c>
      <c r="V741" s="23">
        <v>0</v>
      </c>
      <c r="W741" s="5">
        <f t="shared" si="22"/>
        <v>25</v>
      </c>
      <c r="X741" s="5">
        <f t="shared" si="23"/>
        <v>75</v>
      </c>
      <c r="Y741" s="13">
        <v>902105000</v>
      </c>
      <c r="Z741" s="20">
        <v>341</v>
      </c>
      <c r="AA741" s="20">
        <v>351</v>
      </c>
      <c r="AB741" s="20">
        <v>361</v>
      </c>
      <c r="AC741" s="51"/>
    </row>
    <row r="742" spans="1:29" s="4" customFormat="1" ht="13.5" hidden="1" customHeight="1" x14ac:dyDescent="0.25">
      <c r="A742" s="25">
        <v>15</v>
      </c>
      <c r="B742" s="24" t="s">
        <v>1240</v>
      </c>
      <c r="C742" s="24" t="s">
        <v>186</v>
      </c>
      <c r="D742" s="25">
        <v>61</v>
      </c>
      <c r="E742" s="25" t="s">
        <v>271</v>
      </c>
      <c r="F742" s="24" t="s">
        <v>272</v>
      </c>
      <c r="G742" s="24" t="s">
        <v>273</v>
      </c>
      <c r="H742" s="24" t="s">
        <v>35</v>
      </c>
      <c r="I742" s="24"/>
      <c r="J742" s="24" t="s">
        <v>274</v>
      </c>
      <c r="K742" s="24" t="s">
        <v>275</v>
      </c>
      <c r="L742" s="26">
        <v>22</v>
      </c>
      <c r="M742" s="27">
        <v>2469</v>
      </c>
      <c r="N742" s="28" t="s">
        <v>1291</v>
      </c>
      <c r="O742" s="29" t="s">
        <v>1292</v>
      </c>
      <c r="P742" s="29" t="s">
        <v>67</v>
      </c>
      <c r="Q742" s="30">
        <v>4</v>
      </c>
      <c r="R742" s="6" t="s">
        <v>41</v>
      </c>
      <c r="S742" s="8">
        <v>1</v>
      </c>
      <c r="T742" s="23">
        <v>0</v>
      </c>
      <c r="U742" s="23">
        <v>0</v>
      </c>
      <c r="V742" s="23">
        <v>0</v>
      </c>
      <c r="W742" s="5">
        <f t="shared" si="22"/>
        <v>1</v>
      </c>
      <c r="X742" s="5">
        <f t="shared" si="23"/>
        <v>3</v>
      </c>
      <c r="Y742" s="13">
        <v>1574175000</v>
      </c>
      <c r="Z742" s="20">
        <v>590</v>
      </c>
      <c r="AA742" s="20">
        <v>608</v>
      </c>
      <c r="AB742" s="20">
        <v>625</v>
      </c>
      <c r="AC742" s="51"/>
    </row>
    <row r="743" spans="1:29" s="4" customFormat="1" ht="13.5" hidden="1" customHeight="1" x14ac:dyDescent="0.25">
      <c r="A743" s="25">
        <v>15</v>
      </c>
      <c r="B743" s="24" t="s">
        <v>1240</v>
      </c>
      <c r="C743" s="24" t="s">
        <v>278</v>
      </c>
      <c r="D743" s="25">
        <v>67</v>
      </c>
      <c r="E743" s="25" t="s">
        <v>279</v>
      </c>
      <c r="F743" s="24" t="s">
        <v>280</v>
      </c>
      <c r="G743" s="24" t="s">
        <v>281</v>
      </c>
      <c r="H743" s="24" t="s">
        <v>35</v>
      </c>
      <c r="I743" s="24"/>
      <c r="J743" s="24" t="s">
        <v>274</v>
      </c>
      <c r="K743" s="24" t="s">
        <v>282</v>
      </c>
      <c r="L743" s="26">
        <v>23</v>
      </c>
      <c r="M743" s="27">
        <v>2568</v>
      </c>
      <c r="N743" s="28" t="s">
        <v>1293</v>
      </c>
      <c r="O743" s="29" t="s">
        <v>947</v>
      </c>
      <c r="P743" s="29" t="s">
        <v>285</v>
      </c>
      <c r="Q743" s="30">
        <v>4</v>
      </c>
      <c r="R743" s="6" t="s">
        <v>41</v>
      </c>
      <c r="S743" s="8">
        <v>1</v>
      </c>
      <c r="T743" s="23">
        <v>0</v>
      </c>
      <c r="U743" s="23">
        <v>0</v>
      </c>
      <c r="V743" s="23">
        <v>0</v>
      </c>
      <c r="W743" s="5">
        <f t="shared" si="22"/>
        <v>1</v>
      </c>
      <c r="X743" s="5">
        <f t="shared" si="23"/>
        <v>3</v>
      </c>
      <c r="Y743" s="13">
        <v>150325000</v>
      </c>
      <c r="Z743" s="20">
        <v>156</v>
      </c>
      <c r="AA743" s="20">
        <v>161</v>
      </c>
      <c r="AB743" s="20">
        <v>167</v>
      </c>
      <c r="AC743" s="51"/>
    </row>
    <row r="744" spans="1:29" s="4" customFormat="1" ht="13.5" hidden="1" customHeight="1" x14ac:dyDescent="0.25">
      <c r="A744" s="25">
        <v>15</v>
      </c>
      <c r="B744" s="24" t="s">
        <v>1240</v>
      </c>
      <c r="C744" s="24" t="s">
        <v>278</v>
      </c>
      <c r="D744" s="25">
        <v>68</v>
      </c>
      <c r="E744" s="25" t="s">
        <v>286</v>
      </c>
      <c r="F744" s="24" t="s">
        <v>280</v>
      </c>
      <c r="G744" s="24" t="s">
        <v>281</v>
      </c>
      <c r="H744" s="24" t="s">
        <v>35</v>
      </c>
      <c r="I744" s="24"/>
      <c r="J744" s="24" t="s">
        <v>274</v>
      </c>
      <c r="K744" s="24" t="s">
        <v>282</v>
      </c>
      <c r="L744" s="26">
        <v>23</v>
      </c>
      <c r="M744" s="27">
        <v>2568</v>
      </c>
      <c r="N744" s="28" t="s">
        <v>1293</v>
      </c>
      <c r="O744" s="29" t="s">
        <v>1294</v>
      </c>
      <c r="P744" s="29" t="s">
        <v>288</v>
      </c>
      <c r="Q744" s="30">
        <v>16</v>
      </c>
      <c r="R744" s="6" t="s">
        <v>41</v>
      </c>
      <c r="S744" s="8">
        <v>4</v>
      </c>
      <c r="T744" s="23">
        <v>0</v>
      </c>
      <c r="U744" s="23">
        <v>0</v>
      </c>
      <c r="V744" s="23">
        <v>0</v>
      </c>
      <c r="W744" s="5">
        <f t="shared" si="22"/>
        <v>4</v>
      </c>
      <c r="X744" s="5">
        <f t="shared" si="23"/>
        <v>12</v>
      </c>
      <c r="Y744" s="13">
        <v>197298000</v>
      </c>
      <c r="Z744" s="20">
        <v>202</v>
      </c>
      <c r="AA744" s="20">
        <v>208</v>
      </c>
      <c r="AB744" s="20">
        <v>214</v>
      </c>
      <c r="AC744" s="51"/>
    </row>
    <row r="745" spans="1:29" s="4" customFormat="1" ht="13.5" hidden="1" customHeight="1" x14ac:dyDescent="0.25">
      <c r="A745" s="25">
        <v>15</v>
      </c>
      <c r="B745" s="24" t="s">
        <v>1240</v>
      </c>
      <c r="C745" s="24" t="s">
        <v>278</v>
      </c>
      <c r="D745" s="25">
        <v>71</v>
      </c>
      <c r="E745" s="25" t="s">
        <v>292</v>
      </c>
      <c r="F745" s="24" t="s">
        <v>280</v>
      </c>
      <c r="G745" s="24" t="s">
        <v>281</v>
      </c>
      <c r="H745" s="24" t="s">
        <v>35</v>
      </c>
      <c r="I745" s="24"/>
      <c r="J745" s="24" t="s">
        <v>274</v>
      </c>
      <c r="K745" s="24" t="s">
        <v>282</v>
      </c>
      <c r="L745" s="26">
        <v>23</v>
      </c>
      <c r="M745" s="27">
        <v>2568</v>
      </c>
      <c r="N745" s="28" t="s">
        <v>1293</v>
      </c>
      <c r="O745" s="29" t="s">
        <v>1295</v>
      </c>
      <c r="P745" s="29" t="s">
        <v>294</v>
      </c>
      <c r="Q745" s="30">
        <v>4000</v>
      </c>
      <c r="R745" s="6" t="s">
        <v>41</v>
      </c>
      <c r="S745" s="8">
        <v>1000</v>
      </c>
      <c r="T745" s="23">
        <v>0</v>
      </c>
      <c r="U745" s="23">
        <v>0</v>
      </c>
      <c r="V745" s="23">
        <v>0</v>
      </c>
      <c r="W745" s="5">
        <f t="shared" si="22"/>
        <v>1000</v>
      </c>
      <c r="X745" s="5">
        <f t="shared" si="23"/>
        <v>3000</v>
      </c>
      <c r="Y745" s="13">
        <v>200000000</v>
      </c>
      <c r="Z745" s="20">
        <v>205</v>
      </c>
      <c r="AA745" s="20">
        <v>211</v>
      </c>
      <c r="AB745" s="20">
        <v>216</v>
      </c>
      <c r="AC745" s="51"/>
    </row>
    <row r="746" spans="1:29" s="4" customFormat="1" ht="13.5" hidden="1" customHeight="1" x14ac:dyDescent="0.25">
      <c r="A746" s="25">
        <v>15</v>
      </c>
      <c r="B746" s="24" t="s">
        <v>1240</v>
      </c>
      <c r="C746" s="24" t="s">
        <v>278</v>
      </c>
      <c r="D746" s="25">
        <v>76</v>
      </c>
      <c r="E746" s="25" t="s">
        <v>302</v>
      </c>
      <c r="F746" s="24" t="s">
        <v>280</v>
      </c>
      <c r="G746" s="24" t="s">
        <v>303</v>
      </c>
      <c r="H746" s="24" t="s">
        <v>35</v>
      </c>
      <c r="I746" s="24"/>
      <c r="J746" s="24" t="s">
        <v>274</v>
      </c>
      <c r="K746" s="24" t="s">
        <v>282</v>
      </c>
      <c r="L746" s="26">
        <v>23</v>
      </c>
      <c r="M746" s="27">
        <v>2568</v>
      </c>
      <c r="N746" s="28" t="s">
        <v>1293</v>
      </c>
      <c r="O746" s="29" t="s">
        <v>1296</v>
      </c>
      <c r="P746" s="29" t="s">
        <v>305</v>
      </c>
      <c r="Q746" s="30">
        <v>800</v>
      </c>
      <c r="R746" s="6" t="s">
        <v>41</v>
      </c>
      <c r="S746" s="8">
        <v>200</v>
      </c>
      <c r="T746" s="23">
        <v>0</v>
      </c>
      <c r="U746" s="23">
        <v>0</v>
      </c>
      <c r="V746" s="23">
        <v>0</v>
      </c>
      <c r="W746" s="5">
        <f t="shared" si="22"/>
        <v>200</v>
      </c>
      <c r="X746" s="5">
        <f t="shared" si="23"/>
        <v>600</v>
      </c>
      <c r="Y746" s="13">
        <v>348488000</v>
      </c>
      <c r="Z746" s="20">
        <v>358</v>
      </c>
      <c r="AA746" s="20">
        <v>369</v>
      </c>
      <c r="AB746" s="20">
        <v>379</v>
      </c>
      <c r="AC746" s="51"/>
    </row>
    <row r="747" spans="1:29" s="4" customFormat="1" ht="13.5" hidden="1" customHeight="1" x14ac:dyDescent="0.25">
      <c r="A747" s="25">
        <v>15</v>
      </c>
      <c r="B747" s="24" t="s">
        <v>1240</v>
      </c>
      <c r="C747" s="24" t="s">
        <v>88</v>
      </c>
      <c r="D747" s="25">
        <v>77</v>
      </c>
      <c r="E747" s="25" t="s">
        <v>316</v>
      </c>
      <c r="F747" s="24" t="s">
        <v>90</v>
      </c>
      <c r="G747" s="24" t="s">
        <v>317</v>
      </c>
      <c r="H747" s="24" t="s">
        <v>35</v>
      </c>
      <c r="I747" s="24" t="s">
        <v>92</v>
      </c>
      <c r="J747" s="24" t="s">
        <v>274</v>
      </c>
      <c r="K747" s="24" t="s">
        <v>318</v>
      </c>
      <c r="L747" s="26">
        <v>25</v>
      </c>
      <c r="M747" s="27">
        <v>2542</v>
      </c>
      <c r="N747" s="28" t="s">
        <v>1297</v>
      </c>
      <c r="O747" s="29" t="s">
        <v>1298</v>
      </c>
      <c r="P747" s="29" t="s">
        <v>321</v>
      </c>
      <c r="Q747" s="30">
        <v>5</v>
      </c>
      <c r="R747" s="6" t="s">
        <v>41</v>
      </c>
      <c r="S747" s="8">
        <v>1.5</v>
      </c>
      <c r="T747" s="23">
        <v>0</v>
      </c>
      <c r="U747" s="23">
        <v>0</v>
      </c>
      <c r="V747" s="23">
        <v>0</v>
      </c>
      <c r="W747" s="5">
        <f t="shared" si="22"/>
        <v>1.5</v>
      </c>
      <c r="X747" s="5">
        <f t="shared" si="23"/>
        <v>3.5</v>
      </c>
      <c r="Y747" s="13">
        <v>4764007000</v>
      </c>
      <c r="Z747" s="20">
        <v>4829</v>
      </c>
      <c r="AA747" s="20">
        <v>4970</v>
      </c>
      <c r="AB747" s="20">
        <v>5116</v>
      </c>
      <c r="AC747" s="51"/>
    </row>
    <row r="748" spans="1:29" s="4" customFormat="1" ht="13.5" hidden="1" customHeight="1" x14ac:dyDescent="0.25">
      <c r="A748" s="25">
        <v>15</v>
      </c>
      <c r="B748" s="24" t="s">
        <v>1240</v>
      </c>
      <c r="C748" s="24" t="s">
        <v>216</v>
      </c>
      <c r="D748" s="25">
        <v>79</v>
      </c>
      <c r="E748" s="25" t="s">
        <v>325</v>
      </c>
      <c r="F748" s="24" t="s">
        <v>280</v>
      </c>
      <c r="G748" s="24" t="s">
        <v>326</v>
      </c>
      <c r="H748" s="24" t="s">
        <v>59</v>
      </c>
      <c r="I748" s="24"/>
      <c r="J748" s="24" t="s">
        <v>274</v>
      </c>
      <c r="K748" s="24" t="s">
        <v>327</v>
      </c>
      <c r="L748" s="26">
        <v>26</v>
      </c>
      <c r="M748" s="27">
        <v>2472</v>
      </c>
      <c r="N748" s="28" t="s">
        <v>1299</v>
      </c>
      <c r="O748" s="29" t="s">
        <v>329</v>
      </c>
      <c r="P748" s="29" t="s">
        <v>330</v>
      </c>
      <c r="Q748" s="30">
        <v>4</v>
      </c>
      <c r="R748" s="6" t="s">
        <v>41</v>
      </c>
      <c r="S748" s="8">
        <v>1</v>
      </c>
      <c r="T748" s="23">
        <v>0</v>
      </c>
      <c r="U748" s="23">
        <v>0</v>
      </c>
      <c r="V748" s="23">
        <v>0</v>
      </c>
      <c r="W748" s="5">
        <f t="shared" si="22"/>
        <v>1</v>
      </c>
      <c r="X748" s="5">
        <f t="shared" si="23"/>
        <v>3</v>
      </c>
      <c r="Y748" s="13">
        <v>80524000</v>
      </c>
      <c r="Z748" s="20">
        <v>85</v>
      </c>
      <c r="AA748" s="20">
        <v>85</v>
      </c>
      <c r="AB748" s="20">
        <v>90</v>
      </c>
      <c r="AC748" s="51"/>
    </row>
    <row r="749" spans="1:29" s="4" customFormat="1" ht="13.5" hidden="1" customHeight="1" x14ac:dyDescent="0.25">
      <c r="A749" s="25">
        <v>15</v>
      </c>
      <c r="B749" s="24" t="s">
        <v>1240</v>
      </c>
      <c r="C749" s="24" t="s">
        <v>216</v>
      </c>
      <c r="D749" s="25">
        <v>113</v>
      </c>
      <c r="E749" s="25" t="s">
        <v>331</v>
      </c>
      <c r="F749" s="24" t="s">
        <v>280</v>
      </c>
      <c r="G749" s="24" t="s">
        <v>326</v>
      </c>
      <c r="H749" s="24" t="s">
        <v>59</v>
      </c>
      <c r="I749" s="24"/>
      <c r="J749" s="24" t="s">
        <v>274</v>
      </c>
      <c r="K749" s="24" t="s">
        <v>327</v>
      </c>
      <c r="L749" s="26">
        <v>26</v>
      </c>
      <c r="M749" s="27">
        <v>2472</v>
      </c>
      <c r="N749" s="28" t="s">
        <v>1299</v>
      </c>
      <c r="O749" s="29" t="s">
        <v>1300</v>
      </c>
      <c r="P749" s="29" t="s">
        <v>333</v>
      </c>
      <c r="Q749" s="30">
        <v>1</v>
      </c>
      <c r="R749" s="6" t="s">
        <v>41</v>
      </c>
      <c r="S749" s="8">
        <v>0.25</v>
      </c>
      <c r="T749" s="23">
        <v>0</v>
      </c>
      <c r="U749" s="23">
        <v>0</v>
      </c>
      <c r="V749" s="23">
        <v>0</v>
      </c>
      <c r="W749" s="5">
        <f t="shared" si="22"/>
        <v>0.25</v>
      </c>
      <c r="X749" s="5">
        <f t="shared" si="23"/>
        <v>0.75</v>
      </c>
      <c r="Y749" s="13">
        <v>85422000</v>
      </c>
      <c r="Z749" s="20">
        <v>85</v>
      </c>
      <c r="AA749" s="20">
        <v>90</v>
      </c>
      <c r="AB749" s="20">
        <v>90</v>
      </c>
      <c r="AC749" s="51"/>
    </row>
    <row r="750" spans="1:29" s="4" customFormat="1" ht="13.5" hidden="1" customHeight="1" x14ac:dyDescent="0.25">
      <c r="A750" s="25">
        <v>15</v>
      </c>
      <c r="B750" s="24" t="s">
        <v>1240</v>
      </c>
      <c r="C750" s="24" t="s">
        <v>101</v>
      </c>
      <c r="D750" s="25">
        <v>82</v>
      </c>
      <c r="E750" s="25" t="s">
        <v>334</v>
      </c>
      <c r="F750" s="24" t="s">
        <v>272</v>
      </c>
      <c r="G750" s="24" t="s">
        <v>335</v>
      </c>
      <c r="H750" s="24" t="s">
        <v>35</v>
      </c>
      <c r="I750" s="24"/>
      <c r="J750" s="24" t="s">
        <v>274</v>
      </c>
      <c r="K750" s="24" t="s">
        <v>336</v>
      </c>
      <c r="L750" s="26">
        <v>28</v>
      </c>
      <c r="M750" s="27">
        <v>2577</v>
      </c>
      <c r="N750" s="28" t="s">
        <v>1301</v>
      </c>
      <c r="O750" s="29" t="s">
        <v>1302</v>
      </c>
      <c r="P750" s="29" t="s">
        <v>64</v>
      </c>
      <c r="Q750" s="30">
        <v>4</v>
      </c>
      <c r="R750" s="6" t="s">
        <v>41</v>
      </c>
      <c r="S750" s="8">
        <v>1</v>
      </c>
      <c r="T750" s="23">
        <v>0</v>
      </c>
      <c r="U750" s="23">
        <v>0</v>
      </c>
      <c r="V750" s="23">
        <v>0</v>
      </c>
      <c r="W750" s="5">
        <f t="shared" si="22"/>
        <v>1</v>
      </c>
      <c r="X750" s="5">
        <f t="shared" si="23"/>
        <v>3</v>
      </c>
      <c r="Y750" s="13">
        <v>50000000</v>
      </c>
      <c r="Z750" s="20">
        <v>50</v>
      </c>
      <c r="AA750" s="20">
        <v>50</v>
      </c>
      <c r="AB750" s="20">
        <v>50</v>
      </c>
      <c r="AC750" s="51"/>
    </row>
    <row r="751" spans="1:29" s="4" customFormat="1" ht="13.5" hidden="1" customHeight="1" x14ac:dyDescent="0.25">
      <c r="A751" s="25">
        <v>15</v>
      </c>
      <c r="B751" s="24" t="s">
        <v>1240</v>
      </c>
      <c r="C751" s="24" t="s">
        <v>101</v>
      </c>
      <c r="D751" s="25">
        <v>84</v>
      </c>
      <c r="E751" s="25" t="s">
        <v>341</v>
      </c>
      <c r="F751" s="24" t="s">
        <v>272</v>
      </c>
      <c r="G751" s="24" t="s">
        <v>335</v>
      </c>
      <c r="H751" s="24" t="s">
        <v>35</v>
      </c>
      <c r="I751" s="24"/>
      <c r="J751" s="24" t="s">
        <v>274</v>
      </c>
      <c r="K751" s="24" t="s">
        <v>336</v>
      </c>
      <c r="L751" s="26">
        <v>28</v>
      </c>
      <c r="M751" s="27">
        <v>2577</v>
      </c>
      <c r="N751" s="28" t="s">
        <v>1301</v>
      </c>
      <c r="O751" s="29" t="s">
        <v>1303</v>
      </c>
      <c r="P751" s="29" t="s">
        <v>64</v>
      </c>
      <c r="Q751" s="30">
        <v>1</v>
      </c>
      <c r="R751" s="6" t="s">
        <v>41</v>
      </c>
      <c r="S751" s="8">
        <v>0.25</v>
      </c>
      <c r="T751" s="23">
        <v>0</v>
      </c>
      <c r="U751" s="23">
        <v>0</v>
      </c>
      <c r="V751" s="23">
        <v>0</v>
      </c>
      <c r="W751" s="5">
        <f t="shared" si="22"/>
        <v>0.25</v>
      </c>
      <c r="X751" s="5">
        <f t="shared" si="23"/>
        <v>0.75</v>
      </c>
      <c r="Y751" s="13">
        <v>92714000</v>
      </c>
      <c r="Z751" s="20">
        <v>96</v>
      </c>
      <c r="AA751" s="20">
        <v>101</v>
      </c>
      <c r="AB751" s="20">
        <v>105</v>
      </c>
      <c r="AC751" s="51"/>
    </row>
    <row r="752" spans="1:29" s="4" customFormat="1" ht="13.5" hidden="1" customHeight="1" x14ac:dyDescent="0.25">
      <c r="A752" s="25">
        <v>15</v>
      </c>
      <c r="B752" s="24" t="s">
        <v>1240</v>
      </c>
      <c r="C752" s="24" t="s">
        <v>149</v>
      </c>
      <c r="D752" s="25">
        <v>92</v>
      </c>
      <c r="E752" s="25" t="s">
        <v>355</v>
      </c>
      <c r="F752" s="24" t="s">
        <v>151</v>
      </c>
      <c r="G752" s="24" t="s">
        <v>356</v>
      </c>
      <c r="H752" s="24" t="s">
        <v>59</v>
      </c>
      <c r="I752" s="24" t="s">
        <v>357</v>
      </c>
      <c r="J752" s="24" t="s">
        <v>153</v>
      </c>
      <c r="K752" s="24" t="s">
        <v>358</v>
      </c>
      <c r="L752" s="26">
        <v>30</v>
      </c>
      <c r="M752" s="27">
        <v>2478</v>
      </c>
      <c r="N752" s="28" t="s">
        <v>1304</v>
      </c>
      <c r="O752" s="29" t="s">
        <v>360</v>
      </c>
      <c r="P752" s="29" t="s">
        <v>67</v>
      </c>
      <c r="Q752" s="30">
        <v>1</v>
      </c>
      <c r="R752" s="6" t="s">
        <v>41</v>
      </c>
      <c r="S752" s="8">
        <v>0.25</v>
      </c>
      <c r="T752" s="23">
        <v>0</v>
      </c>
      <c r="U752" s="23">
        <v>0</v>
      </c>
      <c r="V752" s="23">
        <v>0</v>
      </c>
      <c r="W752" s="5">
        <f t="shared" si="22"/>
        <v>0.25</v>
      </c>
      <c r="X752" s="5">
        <f t="shared" si="23"/>
        <v>0.75</v>
      </c>
      <c r="Y752" s="13">
        <v>1327574000</v>
      </c>
      <c r="Z752" s="20">
        <v>1366</v>
      </c>
      <c r="AA752" s="20">
        <v>1406</v>
      </c>
      <c r="AB752" s="20">
        <v>1447</v>
      </c>
      <c r="AC752" s="51"/>
    </row>
    <row r="753" spans="1:29" s="4" customFormat="1" ht="13.5" hidden="1" customHeight="1" x14ac:dyDescent="0.25">
      <c r="A753" s="25">
        <v>15</v>
      </c>
      <c r="B753" s="24" t="s">
        <v>1240</v>
      </c>
      <c r="C753" s="24" t="s">
        <v>149</v>
      </c>
      <c r="D753" s="25">
        <v>93</v>
      </c>
      <c r="E753" s="25" t="s">
        <v>361</v>
      </c>
      <c r="F753" s="24" t="s">
        <v>151</v>
      </c>
      <c r="G753" s="24" t="s">
        <v>362</v>
      </c>
      <c r="H753" s="24" t="s">
        <v>59</v>
      </c>
      <c r="I753" s="24" t="s">
        <v>357</v>
      </c>
      <c r="J753" s="24" t="s">
        <v>153</v>
      </c>
      <c r="K753" s="24" t="s">
        <v>358</v>
      </c>
      <c r="L753" s="26">
        <v>30</v>
      </c>
      <c r="M753" s="27">
        <v>2478</v>
      </c>
      <c r="N753" s="28" t="s">
        <v>1304</v>
      </c>
      <c r="O753" s="29" t="s">
        <v>363</v>
      </c>
      <c r="P753" s="29" t="s">
        <v>364</v>
      </c>
      <c r="Q753" s="30">
        <v>4</v>
      </c>
      <c r="R753" s="6" t="s">
        <v>41</v>
      </c>
      <c r="S753" s="8">
        <v>1</v>
      </c>
      <c r="T753" s="23">
        <v>0</v>
      </c>
      <c r="U753" s="23">
        <v>0</v>
      </c>
      <c r="V753" s="23">
        <v>0</v>
      </c>
      <c r="W753" s="5">
        <f t="shared" si="22"/>
        <v>1</v>
      </c>
      <c r="X753" s="5">
        <f t="shared" si="23"/>
        <v>3</v>
      </c>
      <c r="Y753" s="13">
        <v>4190224000</v>
      </c>
      <c r="Z753" s="20">
        <v>2903</v>
      </c>
      <c r="AA753" s="20">
        <v>2988</v>
      </c>
      <c r="AB753" s="20">
        <v>3075</v>
      </c>
      <c r="AC753" s="51"/>
    </row>
    <row r="754" spans="1:29" s="4" customFormat="1" ht="13.5" hidden="1" customHeight="1" x14ac:dyDescent="0.25">
      <c r="A754" s="25">
        <v>15</v>
      </c>
      <c r="B754" s="24" t="s">
        <v>1240</v>
      </c>
      <c r="C754" s="24" t="s">
        <v>149</v>
      </c>
      <c r="D754" s="25">
        <v>94</v>
      </c>
      <c r="E754" s="25" t="s">
        <v>365</v>
      </c>
      <c r="F754" s="24" t="s">
        <v>151</v>
      </c>
      <c r="G754" s="24" t="s">
        <v>366</v>
      </c>
      <c r="H754" s="24" t="s">
        <v>59</v>
      </c>
      <c r="I754" s="24" t="s">
        <v>357</v>
      </c>
      <c r="J754" s="24" t="s">
        <v>153</v>
      </c>
      <c r="K754" s="24" t="s">
        <v>358</v>
      </c>
      <c r="L754" s="26">
        <v>30</v>
      </c>
      <c r="M754" s="27">
        <v>2478</v>
      </c>
      <c r="N754" s="28" t="s">
        <v>1304</v>
      </c>
      <c r="O754" s="29" t="s">
        <v>367</v>
      </c>
      <c r="P754" s="29" t="s">
        <v>368</v>
      </c>
      <c r="Q754" s="30">
        <v>4</v>
      </c>
      <c r="R754" s="6" t="s">
        <v>41</v>
      </c>
      <c r="S754" s="8">
        <v>1</v>
      </c>
      <c r="T754" s="23">
        <v>0</v>
      </c>
      <c r="U754" s="23">
        <v>0</v>
      </c>
      <c r="V754" s="23">
        <v>0</v>
      </c>
      <c r="W754" s="5">
        <f t="shared" si="22"/>
        <v>1</v>
      </c>
      <c r="X754" s="5">
        <f t="shared" si="23"/>
        <v>3</v>
      </c>
      <c r="Y754" s="13">
        <v>829734000</v>
      </c>
      <c r="Z754" s="20">
        <v>853</v>
      </c>
      <c r="AA754" s="20">
        <v>878</v>
      </c>
      <c r="AB754" s="20">
        <v>904</v>
      </c>
      <c r="AC754" s="51"/>
    </row>
    <row r="755" spans="1:29" s="4" customFormat="1" ht="13.5" hidden="1" customHeight="1" x14ac:dyDescent="0.25">
      <c r="A755" s="25">
        <v>15</v>
      </c>
      <c r="B755" s="24" t="s">
        <v>1240</v>
      </c>
      <c r="C755" s="24" t="s">
        <v>175</v>
      </c>
      <c r="D755" s="25">
        <v>95</v>
      </c>
      <c r="E755" s="25" t="s">
        <v>369</v>
      </c>
      <c r="F755" s="24" t="s">
        <v>370</v>
      </c>
      <c r="G755" s="24" t="s">
        <v>371</v>
      </c>
      <c r="H755" s="24" t="s">
        <v>35</v>
      </c>
      <c r="I755" s="24"/>
      <c r="J755" s="24" t="s">
        <v>153</v>
      </c>
      <c r="K755" s="24" t="s">
        <v>372</v>
      </c>
      <c r="L755" s="26">
        <v>31</v>
      </c>
      <c r="M755" s="27">
        <v>2594</v>
      </c>
      <c r="N755" s="28" t="s">
        <v>1305</v>
      </c>
      <c r="O755" s="29" t="s">
        <v>1306</v>
      </c>
      <c r="P755" s="29" t="s">
        <v>375</v>
      </c>
      <c r="Q755" s="30">
        <v>8</v>
      </c>
      <c r="R755" s="6" t="s">
        <v>41</v>
      </c>
      <c r="S755" s="8">
        <v>2</v>
      </c>
      <c r="T755" s="23">
        <v>0</v>
      </c>
      <c r="U755" s="23">
        <v>0</v>
      </c>
      <c r="V755" s="23">
        <v>0</v>
      </c>
      <c r="W755" s="5">
        <f t="shared" si="22"/>
        <v>2</v>
      </c>
      <c r="X755" s="5">
        <f t="shared" si="23"/>
        <v>6</v>
      </c>
      <c r="Y755" s="13">
        <v>232325000</v>
      </c>
      <c r="Z755" s="20">
        <v>239</v>
      </c>
      <c r="AA755" s="20">
        <v>246</v>
      </c>
      <c r="AB755" s="20">
        <v>253</v>
      </c>
      <c r="AC755" s="51"/>
    </row>
    <row r="756" spans="1:29" s="4" customFormat="1" ht="13.5" hidden="1" customHeight="1" x14ac:dyDescent="0.25">
      <c r="A756" s="25">
        <v>15</v>
      </c>
      <c r="B756" s="24" t="s">
        <v>1240</v>
      </c>
      <c r="C756" s="24" t="s">
        <v>175</v>
      </c>
      <c r="D756" s="25">
        <v>96</v>
      </c>
      <c r="E756" s="25" t="s">
        <v>376</v>
      </c>
      <c r="F756" s="24" t="s">
        <v>370</v>
      </c>
      <c r="G756" s="24" t="s">
        <v>371</v>
      </c>
      <c r="H756" s="24" t="s">
        <v>35</v>
      </c>
      <c r="I756" s="24"/>
      <c r="J756" s="24" t="s">
        <v>153</v>
      </c>
      <c r="K756" s="24" t="s">
        <v>372</v>
      </c>
      <c r="L756" s="26">
        <v>31</v>
      </c>
      <c r="M756" s="27">
        <v>2594</v>
      </c>
      <c r="N756" s="28" t="s">
        <v>1305</v>
      </c>
      <c r="O756" s="29" t="s">
        <v>1307</v>
      </c>
      <c r="P756" s="29" t="s">
        <v>40</v>
      </c>
      <c r="Q756" s="30">
        <v>100</v>
      </c>
      <c r="R756" s="6" t="s">
        <v>41</v>
      </c>
      <c r="S756" s="8">
        <v>25</v>
      </c>
      <c r="T756" s="23">
        <v>0</v>
      </c>
      <c r="U756" s="23">
        <v>0</v>
      </c>
      <c r="V756" s="23">
        <v>0</v>
      </c>
      <c r="W756" s="5">
        <f t="shared" si="22"/>
        <v>25</v>
      </c>
      <c r="X756" s="5">
        <f t="shared" si="23"/>
        <v>75</v>
      </c>
      <c r="Y756" s="13">
        <v>232325000</v>
      </c>
      <c r="Z756" s="20">
        <v>239</v>
      </c>
      <c r="AA756" s="20">
        <v>246</v>
      </c>
      <c r="AB756" s="20">
        <v>253</v>
      </c>
      <c r="AC756" s="51"/>
    </row>
    <row r="757" spans="1:29" s="4" customFormat="1" ht="13.5" hidden="1" customHeight="1" x14ac:dyDescent="0.25">
      <c r="A757" s="25">
        <v>15</v>
      </c>
      <c r="B757" s="24" t="s">
        <v>1240</v>
      </c>
      <c r="C757" s="24" t="s">
        <v>149</v>
      </c>
      <c r="D757" s="25">
        <v>97</v>
      </c>
      <c r="E757" s="25" t="s">
        <v>378</v>
      </c>
      <c r="F757" s="24" t="s">
        <v>379</v>
      </c>
      <c r="G757" s="24" t="s">
        <v>380</v>
      </c>
      <c r="H757" s="24" t="s">
        <v>35</v>
      </c>
      <c r="I757" s="24"/>
      <c r="J757" s="24" t="s">
        <v>153</v>
      </c>
      <c r="K757" s="24" t="s">
        <v>154</v>
      </c>
      <c r="L757" s="26">
        <v>32</v>
      </c>
      <c r="M757" s="27">
        <v>2510</v>
      </c>
      <c r="N757" s="28" t="s">
        <v>1308</v>
      </c>
      <c r="O757" s="29" t="s">
        <v>1047</v>
      </c>
      <c r="P757" s="29" t="s">
        <v>383</v>
      </c>
      <c r="Q757" s="30">
        <v>60</v>
      </c>
      <c r="R757" s="6" t="s">
        <v>41</v>
      </c>
      <c r="S757" s="8">
        <v>15</v>
      </c>
      <c r="T757" s="23">
        <v>0</v>
      </c>
      <c r="U757" s="23">
        <v>0</v>
      </c>
      <c r="V757" s="23">
        <v>0</v>
      </c>
      <c r="W757" s="5">
        <f t="shared" si="22"/>
        <v>15</v>
      </c>
      <c r="X757" s="5">
        <f t="shared" si="23"/>
        <v>45</v>
      </c>
      <c r="Y757" s="13">
        <v>414867000</v>
      </c>
      <c r="Z757" s="20">
        <v>426</v>
      </c>
      <c r="AA757" s="20">
        <v>439</v>
      </c>
      <c r="AB757" s="20">
        <v>452</v>
      </c>
      <c r="AC757" s="51"/>
    </row>
    <row r="758" spans="1:29" s="4" customFormat="1" ht="13.5" hidden="1" customHeight="1" x14ac:dyDescent="0.25">
      <c r="A758" s="25">
        <v>15</v>
      </c>
      <c r="B758" s="24" t="s">
        <v>1240</v>
      </c>
      <c r="C758" s="24" t="s">
        <v>149</v>
      </c>
      <c r="D758" s="25">
        <v>98</v>
      </c>
      <c r="E758" s="25" t="s">
        <v>384</v>
      </c>
      <c r="F758" s="24" t="s">
        <v>379</v>
      </c>
      <c r="G758" s="24" t="s">
        <v>385</v>
      </c>
      <c r="H758" s="24" t="s">
        <v>35</v>
      </c>
      <c r="I758" s="24"/>
      <c r="J758" s="24" t="s">
        <v>153</v>
      </c>
      <c r="K758" s="24" t="s">
        <v>154</v>
      </c>
      <c r="L758" s="26">
        <v>32</v>
      </c>
      <c r="M758" s="27">
        <v>2510</v>
      </c>
      <c r="N758" s="28" t="s">
        <v>1308</v>
      </c>
      <c r="O758" s="29" t="s">
        <v>1309</v>
      </c>
      <c r="P758" s="29" t="s">
        <v>200</v>
      </c>
      <c r="Q758" s="30">
        <v>200</v>
      </c>
      <c r="R758" s="6" t="s">
        <v>41</v>
      </c>
      <c r="S758" s="8">
        <v>50</v>
      </c>
      <c r="T758" s="23">
        <v>0</v>
      </c>
      <c r="U758" s="23">
        <v>0</v>
      </c>
      <c r="V758" s="23">
        <v>0</v>
      </c>
      <c r="W758" s="5">
        <f t="shared" si="22"/>
        <v>50</v>
      </c>
      <c r="X758" s="5">
        <f t="shared" si="23"/>
        <v>150</v>
      </c>
      <c r="Y758" s="13">
        <v>358445000</v>
      </c>
      <c r="Z758" s="20">
        <v>368</v>
      </c>
      <c r="AA758" s="20">
        <v>379</v>
      </c>
      <c r="AB758" s="20">
        <v>390</v>
      </c>
      <c r="AC758" s="51"/>
    </row>
    <row r="759" spans="1:29" s="4" customFormat="1" ht="13.5" hidden="1" customHeight="1" x14ac:dyDescent="0.25">
      <c r="A759" s="25">
        <v>15</v>
      </c>
      <c r="B759" s="24" t="s">
        <v>1240</v>
      </c>
      <c r="C759" s="24" t="s">
        <v>149</v>
      </c>
      <c r="D759" s="25">
        <v>99</v>
      </c>
      <c r="E759" s="25" t="s">
        <v>387</v>
      </c>
      <c r="F759" s="24" t="s">
        <v>379</v>
      </c>
      <c r="G759" s="24" t="s">
        <v>388</v>
      </c>
      <c r="H759" s="24" t="s">
        <v>59</v>
      </c>
      <c r="I759" s="24"/>
      <c r="J759" s="24" t="s">
        <v>153</v>
      </c>
      <c r="K759" s="24" t="s">
        <v>154</v>
      </c>
      <c r="L759" s="26">
        <v>32</v>
      </c>
      <c r="M759" s="27">
        <v>2510</v>
      </c>
      <c r="N759" s="28" t="s">
        <v>1308</v>
      </c>
      <c r="O759" s="29" t="s">
        <v>1310</v>
      </c>
      <c r="P759" s="29" t="s">
        <v>390</v>
      </c>
      <c r="Q759" s="30">
        <v>15</v>
      </c>
      <c r="R759" s="6" t="s">
        <v>41</v>
      </c>
      <c r="S759" s="8">
        <v>4</v>
      </c>
      <c r="T759" s="23">
        <v>0</v>
      </c>
      <c r="U759" s="23">
        <v>0</v>
      </c>
      <c r="V759" s="23">
        <v>0</v>
      </c>
      <c r="W759" s="5">
        <f t="shared" si="22"/>
        <v>4</v>
      </c>
      <c r="X759" s="5">
        <f t="shared" si="23"/>
        <v>11</v>
      </c>
      <c r="Y759" s="13">
        <v>995680000</v>
      </c>
      <c r="Z759" s="20">
        <v>1024</v>
      </c>
      <c r="AA759" s="20">
        <v>1054</v>
      </c>
      <c r="AB759" s="20">
        <v>1085</v>
      </c>
      <c r="AC759" s="51"/>
    </row>
    <row r="760" spans="1:29" s="4" customFormat="1" ht="13.5" hidden="1" customHeight="1" x14ac:dyDescent="0.25">
      <c r="A760" s="25">
        <v>15</v>
      </c>
      <c r="B760" s="24" t="s">
        <v>1240</v>
      </c>
      <c r="C760" s="24" t="s">
        <v>186</v>
      </c>
      <c r="D760" s="25">
        <v>62</v>
      </c>
      <c r="E760" s="25" t="s">
        <v>401</v>
      </c>
      <c r="F760" s="24" t="s">
        <v>272</v>
      </c>
      <c r="G760" s="24" t="s">
        <v>402</v>
      </c>
      <c r="H760" s="24" t="s">
        <v>35</v>
      </c>
      <c r="I760" s="24"/>
      <c r="J760" s="24" t="s">
        <v>274</v>
      </c>
      <c r="K760" s="24" t="s">
        <v>275</v>
      </c>
      <c r="L760" s="26">
        <v>33</v>
      </c>
      <c r="M760" s="27">
        <v>2669</v>
      </c>
      <c r="N760" s="28" t="s">
        <v>1311</v>
      </c>
      <c r="O760" s="29" t="s">
        <v>1312</v>
      </c>
      <c r="P760" s="29" t="s">
        <v>67</v>
      </c>
      <c r="Q760" s="30">
        <v>1</v>
      </c>
      <c r="R760" s="6" t="s">
        <v>41</v>
      </c>
      <c r="S760" s="8">
        <v>0.25</v>
      </c>
      <c r="T760" s="23">
        <v>0</v>
      </c>
      <c r="U760" s="23">
        <v>0</v>
      </c>
      <c r="V760" s="23">
        <v>0</v>
      </c>
      <c r="W760" s="5">
        <f t="shared" si="22"/>
        <v>0.25</v>
      </c>
      <c r="X760" s="5">
        <f t="shared" si="23"/>
        <v>0.75</v>
      </c>
      <c r="Y760" s="13">
        <v>680052000</v>
      </c>
      <c r="Z760" s="20">
        <v>683</v>
      </c>
      <c r="AA760" s="20">
        <v>703</v>
      </c>
      <c r="AB760" s="20">
        <v>723</v>
      </c>
      <c r="AC760" s="51"/>
    </row>
    <row r="761" spans="1:29" s="4" customFormat="1" ht="13.5" hidden="1" customHeight="1" x14ac:dyDescent="0.25">
      <c r="A761" s="25">
        <v>15</v>
      </c>
      <c r="B761" s="24" t="s">
        <v>1240</v>
      </c>
      <c r="C761" s="24" t="s">
        <v>149</v>
      </c>
      <c r="D761" s="25">
        <v>103</v>
      </c>
      <c r="E761" s="25" t="s">
        <v>405</v>
      </c>
      <c r="F761" s="24" t="s">
        <v>406</v>
      </c>
      <c r="G761" s="24" t="s">
        <v>407</v>
      </c>
      <c r="H761" s="24" t="s">
        <v>59</v>
      </c>
      <c r="I761" s="24"/>
      <c r="J761" s="24" t="s">
        <v>153</v>
      </c>
      <c r="K761" s="24" t="s">
        <v>154</v>
      </c>
      <c r="L761" s="26">
        <v>34</v>
      </c>
      <c r="M761" s="27">
        <v>2535</v>
      </c>
      <c r="N761" s="28" t="s">
        <v>1313</v>
      </c>
      <c r="O761" s="29" t="s">
        <v>409</v>
      </c>
      <c r="P761" s="29" t="s">
        <v>410</v>
      </c>
      <c r="Q761" s="30">
        <v>1</v>
      </c>
      <c r="R761" s="6" t="s">
        <v>41</v>
      </c>
      <c r="S761" s="8">
        <v>0.25</v>
      </c>
      <c r="T761" s="23">
        <v>0</v>
      </c>
      <c r="U761" s="23">
        <v>0</v>
      </c>
      <c r="V761" s="23">
        <v>0</v>
      </c>
      <c r="W761" s="5">
        <f t="shared" si="22"/>
        <v>0.25</v>
      </c>
      <c r="X761" s="5">
        <f t="shared" si="23"/>
        <v>0.75</v>
      </c>
      <c r="Y761" s="13">
        <v>99568000</v>
      </c>
      <c r="Z761" s="20">
        <v>102</v>
      </c>
      <c r="AA761" s="20">
        <v>105</v>
      </c>
      <c r="AB761" s="20">
        <v>109</v>
      </c>
      <c r="AC761" s="51"/>
    </row>
    <row r="762" spans="1:29" s="4" customFormat="1" ht="13.5" hidden="1" customHeight="1" x14ac:dyDescent="0.25">
      <c r="A762" s="25">
        <v>15</v>
      </c>
      <c r="B762" s="24" t="s">
        <v>1240</v>
      </c>
      <c r="C762" s="24" t="s">
        <v>149</v>
      </c>
      <c r="D762" s="25">
        <v>104</v>
      </c>
      <c r="E762" s="25" t="s">
        <v>411</v>
      </c>
      <c r="F762" s="24" t="s">
        <v>406</v>
      </c>
      <c r="G762" s="24" t="s">
        <v>407</v>
      </c>
      <c r="H762" s="24" t="s">
        <v>59</v>
      </c>
      <c r="I762" s="24"/>
      <c r="J762" s="24" t="s">
        <v>153</v>
      </c>
      <c r="K762" s="24" t="s">
        <v>154</v>
      </c>
      <c r="L762" s="26">
        <v>34</v>
      </c>
      <c r="M762" s="27">
        <v>2535</v>
      </c>
      <c r="N762" s="28" t="s">
        <v>1313</v>
      </c>
      <c r="O762" s="29" t="s">
        <v>412</v>
      </c>
      <c r="P762" s="29" t="s">
        <v>413</v>
      </c>
      <c r="Q762" s="30">
        <v>1</v>
      </c>
      <c r="R762" s="6" t="s">
        <v>41</v>
      </c>
      <c r="S762" s="8">
        <v>0.25</v>
      </c>
      <c r="T762" s="23">
        <v>0</v>
      </c>
      <c r="U762" s="23">
        <v>0</v>
      </c>
      <c r="V762" s="23">
        <v>0</v>
      </c>
      <c r="W762" s="5">
        <f t="shared" si="22"/>
        <v>0.25</v>
      </c>
      <c r="X762" s="5">
        <f t="shared" si="23"/>
        <v>0.75</v>
      </c>
      <c r="Y762" s="13">
        <v>99568000</v>
      </c>
      <c r="Z762" s="20">
        <v>102</v>
      </c>
      <c r="AA762" s="20">
        <v>105</v>
      </c>
      <c r="AB762" s="20">
        <v>109</v>
      </c>
      <c r="AC762" s="51"/>
    </row>
    <row r="763" spans="1:29" s="4" customFormat="1" ht="13.5" hidden="1" customHeight="1" x14ac:dyDescent="0.25">
      <c r="A763" s="25">
        <v>16</v>
      </c>
      <c r="B763" s="24" t="s">
        <v>1314</v>
      </c>
      <c r="C763" s="24" t="s">
        <v>31</v>
      </c>
      <c r="D763" s="25">
        <v>1</v>
      </c>
      <c r="E763" s="25" t="s">
        <v>32</v>
      </c>
      <c r="F763" s="24" t="s">
        <v>33</v>
      </c>
      <c r="G763" s="24" t="s">
        <v>34</v>
      </c>
      <c r="H763" s="24" t="s">
        <v>35</v>
      </c>
      <c r="I763" s="24"/>
      <c r="J763" s="24" t="s">
        <v>36</v>
      </c>
      <c r="K763" s="24" t="s">
        <v>37</v>
      </c>
      <c r="L763" s="26">
        <v>1</v>
      </c>
      <c r="M763" s="27">
        <v>2313</v>
      </c>
      <c r="N763" s="28" t="s">
        <v>1315</v>
      </c>
      <c r="O763" s="29" t="s">
        <v>1316</v>
      </c>
      <c r="P763" s="29" t="s">
        <v>40</v>
      </c>
      <c r="Q763" s="30">
        <v>300</v>
      </c>
      <c r="R763" s="6" t="s">
        <v>41</v>
      </c>
      <c r="S763" s="8">
        <v>75</v>
      </c>
      <c r="T763" s="23">
        <v>0</v>
      </c>
      <c r="U763" s="23">
        <v>0</v>
      </c>
      <c r="V763" s="23">
        <v>0</v>
      </c>
      <c r="W763" s="5">
        <f t="shared" si="22"/>
        <v>75</v>
      </c>
      <c r="X763" s="5">
        <f t="shared" si="23"/>
        <v>225</v>
      </c>
      <c r="Y763" s="13">
        <v>405173000</v>
      </c>
      <c r="Z763" s="20">
        <v>363</v>
      </c>
      <c r="AA763" s="20">
        <v>373</v>
      </c>
      <c r="AB763" s="20">
        <v>384</v>
      </c>
      <c r="AC763" s="51"/>
    </row>
    <row r="764" spans="1:29" s="4" customFormat="1" ht="13.5" hidden="1" customHeight="1" x14ac:dyDescent="0.25">
      <c r="A764" s="25">
        <v>16</v>
      </c>
      <c r="B764" s="24" t="s">
        <v>1314</v>
      </c>
      <c r="C764" s="24" t="s">
        <v>31</v>
      </c>
      <c r="D764" s="25">
        <v>3</v>
      </c>
      <c r="E764" s="25" t="s">
        <v>45</v>
      </c>
      <c r="F764" s="24" t="s">
        <v>33</v>
      </c>
      <c r="G764" s="24" t="s">
        <v>34</v>
      </c>
      <c r="H764" s="24" t="s">
        <v>35</v>
      </c>
      <c r="I764" s="24"/>
      <c r="J764" s="24" t="s">
        <v>36</v>
      </c>
      <c r="K764" s="24" t="s">
        <v>37</v>
      </c>
      <c r="L764" s="26">
        <v>1</v>
      </c>
      <c r="M764" s="27">
        <v>2313</v>
      </c>
      <c r="N764" s="28" t="s">
        <v>1315</v>
      </c>
      <c r="O764" s="29" t="s">
        <v>1317</v>
      </c>
      <c r="P764" s="29" t="s">
        <v>47</v>
      </c>
      <c r="Q764" s="30">
        <v>8</v>
      </c>
      <c r="R764" s="6" t="s">
        <v>41</v>
      </c>
      <c r="S764" s="8">
        <v>2</v>
      </c>
      <c r="T764" s="23">
        <v>0</v>
      </c>
      <c r="U764" s="23">
        <v>0</v>
      </c>
      <c r="V764" s="23">
        <v>0</v>
      </c>
      <c r="W764" s="5">
        <f t="shared" si="22"/>
        <v>2</v>
      </c>
      <c r="X764" s="5">
        <f t="shared" si="23"/>
        <v>6</v>
      </c>
      <c r="Y764" s="13">
        <v>208542000</v>
      </c>
      <c r="Z764" s="20">
        <v>187</v>
      </c>
      <c r="AA764" s="20">
        <v>192</v>
      </c>
      <c r="AB764" s="20">
        <v>198</v>
      </c>
      <c r="AC764" s="51"/>
    </row>
    <row r="765" spans="1:29" s="4" customFormat="1" ht="13.5" hidden="1" customHeight="1" x14ac:dyDescent="0.25">
      <c r="A765" s="25">
        <v>16</v>
      </c>
      <c r="B765" s="24" t="s">
        <v>1314</v>
      </c>
      <c r="C765" s="24" t="s">
        <v>48</v>
      </c>
      <c r="D765" s="25">
        <v>4</v>
      </c>
      <c r="E765" s="25" t="s">
        <v>49</v>
      </c>
      <c r="F765" s="24" t="s">
        <v>50</v>
      </c>
      <c r="G765" s="24" t="s">
        <v>51</v>
      </c>
      <c r="H765" s="24" t="s">
        <v>35</v>
      </c>
      <c r="I765" s="24"/>
      <c r="J765" s="24" t="s">
        <v>36</v>
      </c>
      <c r="K765" s="24" t="s">
        <v>52</v>
      </c>
      <c r="L765" s="26">
        <v>2</v>
      </c>
      <c r="M765" s="27">
        <v>2304</v>
      </c>
      <c r="N765" s="28" t="s">
        <v>1318</v>
      </c>
      <c r="O765" s="29" t="s">
        <v>1319</v>
      </c>
      <c r="P765" s="29" t="s">
        <v>55</v>
      </c>
      <c r="Q765" s="30">
        <v>4000</v>
      </c>
      <c r="R765" s="6" t="s">
        <v>41</v>
      </c>
      <c r="S765" s="8">
        <v>1000</v>
      </c>
      <c r="T765" s="23">
        <v>0</v>
      </c>
      <c r="U765" s="23">
        <v>0</v>
      </c>
      <c r="V765" s="23">
        <v>0</v>
      </c>
      <c r="W765" s="5">
        <f t="shared" si="22"/>
        <v>1000</v>
      </c>
      <c r="X765" s="5">
        <f t="shared" si="23"/>
        <v>3000</v>
      </c>
      <c r="Y765" s="13">
        <v>923549000</v>
      </c>
      <c r="Z765" s="20">
        <v>827</v>
      </c>
      <c r="AA765" s="20">
        <v>851</v>
      </c>
      <c r="AB765" s="20">
        <v>875</v>
      </c>
      <c r="AC765" s="51"/>
    </row>
    <row r="766" spans="1:29" s="4" customFormat="1" ht="13.5" hidden="1" customHeight="1" x14ac:dyDescent="0.25">
      <c r="A766" s="25">
        <v>16</v>
      </c>
      <c r="B766" s="24" t="s">
        <v>1314</v>
      </c>
      <c r="C766" s="24" t="s">
        <v>31</v>
      </c>
      <c r="D766" s="25">
        <v>5</v>
      </c>
      <c r="E766" s="25" t="s">
        <v>56</v>
      </c>
      <c r="F766" s="24" t="s">
        <v>57</v>
      </c>
      <c r="G766" s="24" t="s">
        <v>58</v>
      </c>
      <c r="H766" s="24" t="s">
        <v>59</v>
      </c>
      <c r="I766" s="24" t="s">
        <v>60</v>
      </c>
      <c r="J766" s="24" t="s">
        <v>36</v>
      </c>
      <c r="K766" s="24" t="s">
        <v>61</v>
      </c>
      <c r="L766" s="26">
        <v>3</v>
      </c>
      <c r="M766" s="27">
        <v>2450</v>
      </c>
      <c r="N766" s="28" t="s">
        <v>1320</v>
      </c>
      <c r="O766" s="29" t="s">
        <v>545</v>
      </c>
      <c r="P766" s="29" t="s">
        <v>64</v>
      </c>
      <c r="Q766" s="30">
        <v>4</v>
      </c>
      <c r="R766" s="6" t="s">
        <v>41</v>
      </c>
      <c r="S766" s="8">
        <v>1</v>
      </c>
      <c r="T766" s="23">
        <v>0</v>
      </c>
      <c r="U766" s="23">
        <v>0</v>
      </c>
      <c r="V766" s="23">
        <v>0</v>
      </c>
      <c r="W766" s="5">
        <f t="shared" si="22"/>
        <v>1</v>
      </c>
      <c r="X766" s="5">
        <f t="shared" si="23"/>
        <v>3</v>
      </c>
      <c r="Y766" s="13">
        <v>1042719000</v>
      </c>
      <c r="Z766" s="20">
        <v>933</v>
      </c>
      <c r="AA766" s="20">
        <v>961</v>
      </c>
      <c r="AB766" s="20">
        <v>988</v>
      </c>
      <c r="AC766" s="51"/>
    </row>
    <row r="767" spans="1:29" s="4" customFormat="1" ht="13.5" hidden="1" customHeight="1" x14ac:dyDescent="0.25">
      <c r="A767" s="25">
        <v>16</v>
      </c>
      <c r="B767" s="24" t="s">
        <v>1314</v>
      </c>
      <c r="C767" s="24" t="s">
        <v>31</v>
      </c>
      <c r="D767" s="25">
        <v>6</v>
      </c>
      <c r="E767" s="25" t="s">
        <v>65</v>
      </c>
      <c r="F767" s="24" t="s">
        <v>57</v>
      </c>
      <c r="G767" s="24" t="s">
        <v>58</v>
      </c>
      <c r="H767" s="24" t="s">
        <v>59</v>
      </c>
      <c r="I767" s="24" t="s">
        <v>60</v>
      </c>
      <c r="J767" s="24" t="s">
        <v>36</v>
      </c>
      <c r="K767" s="24" t="s">
        <v>61</v>
      </c>
      <c r="L767" s="26">
        <v>3</v>
      </c>
      <c r="M767" s="27">
        <v>2450</v>
      </c>
      <c r="N767" s="28" t="s">
        <v>1320</v>
      </c>
      <c r="O767" s="29" t="s">
        <v>546</v>
      </c>
      <c r="P767" s="29" t="s">
        <v>67</v>
      </c>
      <c r="Q767" s="30">
        <v>4</v>
      </c>
      <c r="R767" s="6" t="s">
        <v>41</v>
      </c>
      <c r="S767" s="8">
        <v>1</v>
      </c>
      <c r="T767" s="23">
        <v>0</v>
      </c>
      <c r="U767" s="23">
        <v>0</v>
      </c>
      <c r="V767" s="23">
        <v>0</v>
      </c>
      <c r="W767" s="5">
        <f t="shared" si="22"/>
        <v>1</v>
      </c>
      <c r="X767" s="5">
        <f t="shared" si="23"/>
        <v>3</v>
      </c>
      <c r="Y767" s="13">
        <v>357498000</v>
      </c>
      <c r="Z767" s="20">
        <v>320</v>
      </c>
      <c r="AA767" s="20">
        <v>329</v>
      </c>
      <c r="AB767" s="20">
        <v>339</v>
      </c>
      <c r="AC767" s="51"/>
    </row>
    <row r="768" spans="1:29" s="4" customFormat="1" ht="13.5" hidden="1" customHeight="1" x14ac:dyDescent="0.25">
      <c r="A768" s="25">
        <v>16</v>
      </c>
      <c r="B768" s="24" t="s">
        <v>1314</v>
      </c>
      <c r="C768" s="24" t="s">
        <v>31</v>
      </c>
      <c r="D768" s="25">
        <v>7</v>
      </c>
      <c r="E768" s="25" t="s">
        <v>68</v>
      </c>
      <c r="F768" s="24" t="s">
        <v>33</v>
      </c>
      <c r="G768" s="24" t="s">
        <v>69</v>
      </c>
      <c r="H768" s="24" t="s">
        <v>35</v>
      </c>
      <c r="I768" s="24"/>
      <c r="J768" s="24" t="s">
        <v>36</v>
      </c>
      <c r="K768" s="24" t="s">
        <v>70</v>
      </c>
      <c r="L768" s="26">
        <v>4</v>
      </c>
      <c r="M768" s="27">
        <v>2455</v>
      </c>
      <c r="N768" s="28" t="s">
        <v>1321</v>
      </c>
      <c r="O768" s="29" t="s">
        <v>1164</v>
      </c>
      <c r="P768" s="29" t="s">
        <v>73</v>
      </c>
      <c r="Q768" s="30">
        <v>4</v>
      </c>
      <c r="R768" s="6" t="s">
        <v>41</v>
      </c>
      <c r="S768" s="8">
        <v>1</v>
      </c>
      <c r="T768" s="23">
        <v>0</v>
      </c>
      <c r="U768" s="23">
        <v>0</v>
      </c>
      <c r="V768" s="23">
        <v>0</v>
      </c>
      <c r="W768" s="5">
        <f t="shared" si="22"/>
        <v>1</v>
      </c>
      <c r="X768" s="5">
        <f t="shared" si="23"/>
        <v>3</v>
      </c>
      <c r="Y768" s="13">
        <v>357498000</v>
      </c>
      <c r="Z768" s="20">
        <v>320</v>
      </c>
      <c r="AA768" s="20">
        <v>329</v>
      </c>
      <c r="AB768" s="20">
        <v>339</v>
      </c>
      <c r="AC768" s="51"/>
    </row>
    <row r="769" spans="1:29" s="4" customFormat="1" ht="13.5" hidden="1" customHeight="1" x14ac:dyDescent="0.25">
      <c r="A769" s="25">
        <v>16</v>
      </c>
      <c r="B769" s="24" t="s">
        <v>1314</v>
      </c>
      <c r="C769" s="24" t="s">
        <v>31</v>
      </c>
      <c r="D769" s="25">
        <v>11</v>
      </c>
      <c r="E769" s="25" t="s">
        <v>79</v>
      </c>
      <c r="F769" s="24" t="s">
        <v>33</v>
      </c>
      <c r="G769" s="24" t="s">
        <v>69</v>
      </c>
      <c r="H769" s="24" t="s">
        <v>35</v>
      </c>
      <c r="I769" s="24"/>
      <c r="J769" s="24" t="s">
        <v>36</v>
      </c>
      <c r="K769" s="24" t="s">
        <v>70</v>
      </c>
      <c r="L769" s="26">
        <v>4</v>
      </c>
      <c r="M769" s="27">
        <v>2455</v>
      </c>
      <c r="N769" s="28" t="s">
        <v>1321</v>
      </c>
      <c r="O769" s="29" t="s">
        <v>1063</v>
      </c>
      <c r="P769" s="29" t="s">
        <v>81</v>
      </c>
      <c r="Q769" s="30">
        <v>4</v>
      </c>
      <c r="R769" s="6" t="s">
        <v>41</v>
      </c>
      <c r="S769" s="8">
        <v>1</v>
      </c>
      <c r="T769" s="23">
        <v>0</v>
      </c>
      <c r="U769" s="23">
        <v>0</v>
      </c>
      <c r="V769" s="23">
        <v>0</v>
      </c>
      <c r="W769" s="5">
        <f t="shared" si="22"/>
        <v>1</v>
      </c>
      <c r="X769" s="5">
        <f t="shared" si="23"/>
        <v>3</v>
      </c>
      <c r="Y769" s="13">
        <v>256366000</v>
      </c>
      <c r="Z769" s="20">
        <v>229</v>
      </c>
      <c r="AA769" s="20">
        <v>236</v>
      </c>
      <c r="AB769" s="20">
        <v>243</v>
      </c>
      <c r="AC769" s="51"/>
    </row>
    <row r="770" spans="1:29" s="4" customFormat="1" ht="13.5" hidden="1" customHeight="1" x14ac:dyDescent="0.25">
      <c r="A770" s="25">
        <v>16</v>
      </c>
      <c r="B770" s="24" t="s">
        <v>1314</v>
      </c>
      <c r="C770" s="24" t="s">
        <v>149</v>
      </c>
      <c r="D770" s="25">
        <v>14</v>
      </c>
      <c r="E770" s="25" t="s">
        <v>557</v>
      </c>
      <c r="F770" s="24" t="s">
        <v>33</v>
      </c>
      <c r="G770" s="24" t="s">
        <v>558</v>
      </c>
      <c r="H770" s="24" t="s">
        <v>35</v>
      </c>
      <c r="I770" s="24"/>
      <c r="J770" s="24" t="s">
        <v>36</v>
      </c>
      <c r="K770" s="24" t="s">
        <v>93</v>
      </c>
      <c r="L770" s="26">
        <v>5</v>
      </c>
      <c r="M770" s="27">
        <v>2582</v>
      </c>
      <c r="N770" s="28" t="s">
        <v>1322</v>
      </c>
      <c r="O770" s="29" t="s">
        <v>1068</v>
      </c>
      <c r="P770" s="29" t="s">
        <v>561</v>
      </c>
      <c r="Q770" s="30">
        <v>4</v>
      </c>
      <c r="R770" s="6" t="s">
        <v>41</v>
      </c>
      <c r="S770" s="8">
        <v>1</v>
      </c>
      <c r="T770" s="23">
        <v>0</v>
      </c>
      <c r="U770" s="23">
        <v>0</v>
      </c>
      <c r="V770" s="23">
        <v>0</v>
      </c>
      <c r="W770" s="5">
        <f t="shared" si="22"/>
        <v>1</v>
      </c>
      <c r="X770" s="5">
        <f t="shared" si="23"/>
        <v>3</v>
      </c>
      <c r="Y770" s="13">
        <v>863964000</v>
      </c>
      <c r="Z770" s="20">
        <v>773</v>
      </c>
      <c r="AA770" s="20">
        <v>796</v>
      </c>
      <c r="AB770" s="20">
        <v>819</v>
      </c>
      <c r="AC770" s="51"/>
    </row>
    <row r="771" spans="1:29" s="4" customFormat="1" ht="13.5" hidden="1" customHeight="1" x14ac:dyDescent="0.25">
      <c r="A771" s="25">
        <v>16</v>
      </c>
      <c r="B771" s="24" t="s">
        <v>1314</v>
      </c>
      <c r="C771" s="24" t="s">
        <v>88</v>
      </c>
      <c r="D771" s="25">
        <v>15</v>
      </c>
      <c r="E771" s="25" t="s">
        <v>89</v>
      </c>
      <c r="F771" s="24" t="s">
        <v>90</v>
      </c>
      <c r="G771" s="24" t="s">
        <v>91</v>
      </c>
      <c r="H771" s="24" t="s">
        <v>35</v>
      </c>
      <c r="I771" s="24" t="s">
        <v>92</v>
      </c>
      <c r="J771" s="24" t="s">
        <v>36</v>
      </c>
      <c r="K771" s="24" t="s">
        <v>93</v>
      </c>
      <c r="L771" s="26">
        <v>6</v>
      </c>
      <c r="M771" s="27">
        <v>2464</v>
      </c>
      <c r="N771" s="28" t="s">
        <v>1323</v>
      </c>
      <c r="O771" s="29" t="s">
        <v>1324</v>
      </c>
      <c r="P771" s="29" t="s">
        <v>67</v>
      </c>
      <c r="Q771" s="30">
        <v>6000</v>
      </c>
      <c r="R771" s="6" t="s">
        <v>41</v>
      </c>
      <c r="S771" s="8">
        <v>1500</v>
      </c>
      <c r="T771" s="23">
        <v>0</v>
      </c>
      <c r="U771" s="23">
        <v>0</v>
      </c>
      <c r="V771" s="23">
        <v>0</v>
      </c>
      <c r="W771" s="5">
        <f t="shared" si="22"/>
        <v>1500</v>
      </c>
      <c r="X771" s="5">
        <f t="shared" si="23"/>
        <v>4500</v>
      </c>
      <c r="Y771" s="13">
        <v>1292969000</v>
      </c>
      <c r="Z771" s="20">
        <v>1157</v>
      </c>
      <c r="AA771" s="20">
        <v>1191</v>
      </c>
      <c r="AB771" s="20">
        <v>1226</v>
      </c>
      <c r="AC771" s="51"/>
    </row>
    <row r="772" spans="1:29" s="4" customFormat="1" ht="13.5" hidden="1" customHeight="1" x14ac:dyDescent="0.25">
      <c r="A772" s="25">
        <v>16</v>
      </c>
      <c r="B772" s="24" t="s">
        <v>1314</v>
      </c>
      <c r="C772" s="24" t="s">
        <v>31</v>
      </c>
      <c r="D772" s="25">
        <v>16</v>
      </c>
      <c r="E772" s="25" t="s">
        <v>96</v>
      </c>
      <c r="F772" s="24" t="s">
        <v>33</v>
      </c>
      <c r="G772" s="24" t="s">
        <v>97</v>
      </c>
      <c r="H772" s="24" t="s">
        <v>59</v>
      </c>
      <c r="I772" s="24" t="s">
        <v>60</v>
      </c>
      <c r="J772" s="24" t="s">
        <v>36</v>
      </c>
      <c r="K772" s="24" t="s">
        <v>93</v>
      </c>
      <c r="L772" s="26">
        <v>7</v>
      </c>
      <c r="M772" s="27">
        <v>2460</v>
      </c>
      <c r="N772" s="28" t="s">
        <v>1325</v>
      </c>
      <c r="O772" s="29" t="s">
        <v>1072</v>
      </c>
      <c r="P772" s="29" t="s">
        <v>100</v>
      </c>
      <c r="Q772" s="30">
        <v>4</v>
      </c>
      <c r="R772" s="6" t="s">
        <v>41</v>
      </c>
      <c r="S772" s="8">
        <v>1</v>
      </c>
      <c r="T772" s="23">
        <v>0</v>
      </c>
      <c r="U772" s="23">
        <v>0</v>
      </c>
      <c r="V772" s="23">
        <v>0</v>
      </c>
      <c r="W772" s="5">
        <f t="shared" si="22"/>
        <v>1</v>
      </c>
      <c r="X772" s="5">
        <f t="shared" si="23"/>
        <v>3</v>
      </c>
      <c r="Y772" s="13">
        <v>1787513000</v>
      </c>
      <c r="Z772" s="20">
        <v>1600</v>
      </c>
      <c r="AA772" s="20">
        <v>1647</v>
      </c>
      <c r="AB772" s="20">
        <v>1694</v>
      </c>
      <c r="AC772" s="51"/>
    </row>
    <row r="773" spans="1:29" s="4" customFormat="1" ht="13.5" hidden="1" customHeight="1" x14ac:dyDescent="0.25">
      <c r="A773" s="25">
        <v>16</v>
      </c>
      <c r="B773" s="24" t="s">
        <v>1314</v>
      </c>
      <c r="C773" s="24" t="s">
        <v>101</v>
      </c>
      <c r="D773" s="25">
        <v>46</v>
      </c>
      <c r="E773" s="25" t="s">
        <v>102</v>
      </c>
      <c r="F773" s="24" t="s">
        <v>103</v>
      </c>
      <c r="G773" s="24" t="s">
        <v>104</v>
      </c>
      <c r="H773" s="24" t="s">
        <v>59</v>
      </c>
      <c r="I773" s="24" t="s">
        <v>105</v>
      </c>
      <c r="J773" s="24" t="s">
        <v>106</v>
      </c>
      <c r="K773" s="24" t="s">
        <v>107</v>
      </c>
      <c r="L773" s="26">
        <v>8</v>
      </c>
      <c r="M773" s="27">
        <v>2463</v>
      </c>
      <c r="N773" s="28" t="s">
        <v>1326</v>
      </c>
      <c r="O773" s="29" t="s">
        <v>1327</v>
      </c>
      <c r="P773" s="29" t="s">
        <v>110</v>
      </c>
      <c r="Q773" s="30">
        <v>960</v>
      </c>
      <c r="R773" s="6" t="s">
        <v>41</v>
      </c>
      <c r="S773" s="8">
        <v>240</v>
      </c>
      <c r="T773" s="23">
        <v>0</v>
      </c>
      <c r="U773" s="23">
        <v>0</v>
      </c>
      <c r="V773" s="23">
        <v>0</v>
      </c>
      <c r="W773" s="5">
        <f t="shared" si="22"/>
        <v>240</v>
      </c>
      <c r="X773" s="5">
        <f t="shared" si="23"/>
        <v>720</v>
      </c>
      <c r="Y773" s="13">
        <v>536253000</v>
      </c>
      <c r="Z773" s="20">
        <v>480</v>
      </c>
      <c r="AA773" s="20">
        <v>494</v>
      </c>
      <c r="AB773" s="20">
        <v>508</v>
      </c>
      <c r="AC773" s="51"/>
    </row>
    <row r="774" spans="1:29" s="4" customFormat="1" ht="13.5" hidden="1" customHeight="1" x14ac:dyDescent="0.25">
      <c r="A774" s="25">
        <v>16</v>
      </c>
      <c r="B774" s="24" t="s">
        <v>1314</v>
      </c>
      <c r="C774" s="24" t="s">
        <v>101</v>
      </c>
      <c r="D774" s="25">
        <v>47</v>
      </c>
      <c r="E774" s="25" t="s">
        <v>111</v>
      </c>
      <c r="F774" s="24" t="s">
        <v>103</v>
      </c>
      <c r="G774" s="24" t="s">
        <v>112</v>
      </c>
      <c r="H774" s="24" t="s">
        <v>59</v>
      </c>
      <c r="I774" s="24" t="s">
        <v>105</v>
      </c>
      <c r="J774" s="24" t="s">
        <v>106</v>
      </c>
      <c r="K774" s="24" t="s">
        <v>107</v>
      </c>
      <c r="L774" s="26">
        <v>8</v>
      </c>
      <c r="M774" s="27">
        <v>2463</v>
      </c>
      <c r="N774" s="28" t="s">
        <v>1326</v>
      </c>
      <c r="O774" s="29" t="s">
        <v>1328</v>
      </c>
      <c r="P774" s="29" t="s">
        <v>114</v>
      </c>
      <c r="Q774" s="30">
        <v>4000</v>
      </c>
      <c r="R774" s="6" t="s">
        <v>41</v>
      </c>
      <c r="S774" s="8">
        <v>4000</v>
      </c>
      <c r="T774" s="23">
        <v>0</v>
      </c>
      <c r="U774" s="23">
        <v>0</v>
      </c>
      <c r="V774" s="23">
        <v>0</v>
      </c>
      <c r="W774" s="5">
        <f t="shared" si="22"/>
        <v>4000</v>
      </c>
      <c r="X774" s="5">
        <f t="shared" si="23"/>
        <v>0</v>
      </c>
      <c r="Y774" s="13">
        <v>1489589000</v>
      </c>
      <c r="Z774" s="20">
        <v>1333</v>
      </c>
      <c r="AA774" s="20">
        <v>1372</v>
      </c>
      <c r="AB774" s="20">
        <v>1412</v>
      </c>
      <c r="AC774" s="51"/>
    </row>
    <row r="775" spans="1:29" s="4" customFormat="1" ht="13.5" hidden="1" customHeight="1" x14ac:dyDescent="0.25">
      <c r="A775" s="25">
        <v>16</v>
      </c>
      <c r="B775" s="24" t="s">
        <v>1314</v>
      </c>
      <c r="C775" s="24" t="s">
        <v>101</v>
      </c>
      <c r="D775" s="25">
        <v>48</v>
      </c>
      <c r="E775" s="25" t="s">
        <v>115</v>
      </c>
      <c r="F775" s="24" t="s">
        <v>103</v>
      </c>
      <c r="G775" s="24" t="s">
        <v>116</v>
      </c>
      <c r="H775" s="24" t="s">
        <v>59</v>
      </c>
      <c r="I775" s="24" t="s">
        <v>105</v>
      </c>
      <c r="J775" s="24" t="s">
        <v>106</v>
      </c>
      <c r="K775" s="24" t="s">
        <v>107</v>
      </c>
      <c r="L775" s="26">
        <v>8</v>
      </c>
      <c r="M775" s="27">
        <v>2463</v>
      </c>
      <c r="N775" s="28" t="s">
        <v>1326</v>
      </c>
      <c r="O775" s="29" t="s">
        <v>1329</v>
      </c>
      <c r="P775" s="29" t="s">
        <v>118</v>
      </c>
      <c r="Q775" s="30">
        <v>1705</v>
      </c>
      <c r="R775" s="6" t="s">
        <v>119</v>
      </c>
      <c r="S775" s="8">
        <v>1705</v>
      </c>
      <c r="T775" s="23">
        <v>0</v>
      </c>
      <c r="U775" s="23">
        <v>0</v>
      </c>
      <c r="V775" s="23">
        <v>0</v>
      </c>
      <c r="W775" s="5">
        <f t="shared" si="22"/>
        <v>426.25</v>
      </c>
      <c r="X775" s="5">
        <f t="shared" si="23"/>
        <v>1278.75</v>
      </c>
      <c r="Y775" s="13">
        <v>5541295000</v>
      </c>
      <c r="Z775" s="20">
        <v>4960</v>
      </c>
      <c r="AA775" s="20">
        <v>5105</v>
      </c>
      <c r="AB775" s="20">
        <v>5253</v>
      </c>
      <c r="AC775" s="51"/>
    </row>
    <row r="776" spans="1:29" s="4" customFormat="1" ht="13.5" hidden="1" customHeight="1" x14ac:dyDescent="0.25">
      <c r="A776" s="25">
        <v>16</v>
      </c>
      <c r="B776" s="24" t="s">
        <v>1314</v>
      </c>
      <c r="C776" s="24" t="s">
        <v>101</v>
      </c>
      <c r="D776" s="25">
        <v>49</v>
      </c>
      <c r="E776" s="25" t="s">
        <v>435</v>
      </c>
      <c r="F776" s="24" t="s">
        <v>103</v>
      </c>
      <c r="G776" s="24" t="s">
        <v>436</v>
      </c>
      <c r="H776" s="24" t="s">
        <v>59</v>
      </c>
      <c r="I776" s="24" t="s">
        <v>105</v>
      </c>
      <c r="J776" s="24" t="s">
        <v>106</v>
      </c>
      <c r="K776" s="24" t="s">
        <v>437</v>
      </c>
      <c r="L776" s="26">
        <v>9</v>
      </c>
      <c r="M776" s="27">
        <v>2452</v>
      </c>
      <c r="N776" s="28" t="s">
        <v>1330</v>
      </c>
      <c r="O776" s="29" t="s">
        <v>1331</v>
      </c>
      <c r="P776" s="29" t="s">
        <v>440</v>
      </c>
      <c r="Q776" s="30">
        <v>200</v>
      </c>
      <c r="R776" s="6" t="s">
        <v>41</v>
      </c>
      <c r="S776" s="8">
        <v>200</v>
      </c>
      <c r="T776" s="23">
        <v>0</v>
      </c>
      <c r="U776" s="23">
        <v>0</v>
      </c>
      <c r="V776" s="23">
        <v>0</v>
      </c>
      <c r="W776" s="5">
        <f t="shared" si="22"/>
        <v>200</v>
      </c>
      <c r="X776" s="5">
        <f t="shared" si="23"/>
        <v>0</v>
      </c>
      <c r="Y776" s="13">
        <v>208542000</v>
      </c>
      <c r="Z776" s="20">
        <v>187</v>
      </c>
      <c r="AA776" s="20">
        <v>192</v>
      </c>
      <c r="AB776" s="20">
        <v>197</v>
      </c>
      <c r="AC776" s="51"/>
    </row>
    <row r="777" spans="1:29" s="4" customFormat="1" ht="13.5" hidden="1" customHeight="1" x14ac:dyDescent="0.25">
      <c r="A777" s="25">
        <v>16</v>
      </c>
      <c r="B777" s="24" t="s">
        <v>1314</v>
      </c>
      <c r="C777" s="24" t="s">
        <v>120</v>
      </c>
      <c r="D777" s="25">
        <v>17</v>
      </c>
      <c r="E777" s="25" t="s">
        <v>121</v>
      </c>
      <c r="F777" s="24" t="s">
        <v>122</v>
      </c>
      <c r="G777" s="24" t="s">
        <v>123</v>
      </c>
      <c r="H777" s="24" t="s">
        <v>59</v>
      </c>
      <c r="I777" s="24" t="s">
        <v>124</v>
      </c>
      <c r="J777" s="24" t="s">
        <v>106</v>
      </c>
      <c r="K777" s="24" t="s">
        <v>125</v>
      </c>
      <c r="L777" s="26">
        <v>10</v>
      </c>
      <c r="M777" s="27">
        <v>2468</v>
      </c>
      <c r="N777" s="28" t="s">
        <v>1332</v>
      </c>
      <c r="O777" s="29" t="s">
        <v>1333</v>
      </c>
      <c r="P777" s="29" t="s">
        <v>128</v>
      </c>
      <c r="Q777" s="30">
        <v>400</v>
      </c>
      <c r="R777" s="6" t="s">
        <v>41</v>
      </c>
      <c r="S777" s="8">
        <v>100</v>
      </c>
      <c r="T777" s="23">
        <v>0</v>
      </c>
      <c r="U777" s="23">
        <v>0</v>
      </c>
      <c r="V777" s="23">
        <v>0</v>
      </c>
      <c r="W777" s="5">
        <f t="shared" ref="W777:W840" si="24">IF(R777="Constante",SUM(S777:V777)/4,IF(R777="Suma",SUM(S777:V777),0))</f>
        <v>100</v>
      </c>
      <c r="X777" s="5">
        <f t="shared" ref="X777:X840" si="25">Q777-W777</f>
        <v>300</v>
      </c>
      <c r="Y777" s="13">
        <v>357498000</v>
      </c>
      <c r="Z777" s="20">
        <v>320</v>
      </c>
      <c r="AA777" s="20">
        <v>329</v>
      </c>
      <c r="AB777" s="20">
        <v>339</v>
      </c>
      <c r="AC777" s="51"/>
    </row>
    <row r="778" spans="1:29" s="4" customFormat="1" ht="13.5" hidden="1" customHeight="1" x14ac:dyDescent="0.25">
      <c r="A778" s="25">
        <v>16</v>
      </c>
      <c r="B778" s="24" t="s">
        <v>1314</v>
      </c>
      <c r="C778" s="24" t="s">
        <v>120</v>
      </c>
      <c r="D778" s="25">
        <v>18</v>
      </c>
      <c r="E778" s="25" t="s">
        <v>129</v>
      </c>
      <c r="F778" s="24" t="s">
        <v>122</v>
      </c>
      <c r="G778" s="24" t="s">
        <v>130</v>
      </c>
      <c r="H778" s="24" t="s">
        <v>59</v>
      </c>
      <c r="I778" s="24" t="s">
        <v>124</v>
      </c>
      <c r="J778" s="24" t="s">
        <v>106</v>
      </c>
      <c r="K778" s="24" t="s">
        <v>125</v>
      </c>
      <c r="L778" s="26">
        <v>10</v>
      </c>
      <c r="M778" s="27">
        <v>2468</v>
      </c>
      <c r="N778" s="28" t="s">
        <v>1332</v>
      </c>
      <c r="O778" s="29" t="s">
        <v>1334</v>
      </c>
      <c r="P778" s="29" t="s">
        <v>132</v>
      </c>
      <c r="Q778" s="30">
        <v>4000</v>
      </c>
      <c r="R778" s="6" t="s">
        <v>41</v>
      </c>
      <c r="S778" s="8">
        <v>1000</v>
      </c>
      <c r="T778" s="23">
        <v>0</v>
      </c>
      <c r="U778" s="23">
        <v>0</v>
      </c>
      <c r="V778" s="23">
        <v>0</v>
      </c>
      <c r="W778" s="5">
        <f t="shared" si="24"/>
        <v>1000</v>
      </c>
      <c r="X778" s="5">
        <f t="shared" si="25"/>
        <v>3000</v>
      </c>
      <c r="Y778" s="13">
        <v>357498000</v>
      </c>
      <c r="Z778" s="20">
        <v>320</v>
      </c>
      <c r="AA778" s="20">
        <v>329</v>
      </c>
      <c r="AB778" s="20">
        <v>339</v>
      </c>
      <c r="AC778" s="51"/>
    </row>
    <row r="779" spans="1:29" s="4" customFormat="1" ht="13.5" hidden="1" customHeight="1" x14ac:dyDescent="0.25">
      <c r="A779" s="25">
        <v>16</v>
      </c>
      <c r="B779" s="24" t="s">
        <v>1314</v>
      </c>
      <c r="C779" s="24" t="s">
        <v>120</v>
      </c>
      <c r="D779" s="25">
        <v>19</v>
      </c>
      <c r="E779" s="25" t="s">
        <v>133</v>
      </c>
      <c r="F779" s="24" t="s">
        <v>122</v>
      </c>
      <c r="G779" s="24" t="s">
        <v>134</v>
      </c>
      <c r="H779" s="24" t="s">
        <v>59</v>
      </c>
      <c r="I779" s="24" t="s">
        <v>124</v>
      </c>
      <c r="J779" s="24" t="s">
        <v>106</v>
      </c>
      <c r="K779" s="24" t="s">
        <v>125</v>
      </c>
      <c r="L779" s="26">
        <v>10</v>
      </c>
      <c r="M779" s="27">
        <v>2468</v>
      </c>
      <c r="N779" s="28" t="s">
        <v>1332</v>
      </c>
      <c r="O779" s="29" t="s">
        <v>444</v>
      </c>
      <c r="P779" s="29" t="s">
        <v>136</v>
      </c>
      <c r="Q779" s="30">
        <v>800</v>
      </c>
      <c r="R779" s="6" t="s">
        <v>41</v>
      </c>
      <c r="S779" s="8">
        <v>200</v>
      </c>
      <c r="T779" s="23">
        <v>0</v>
      </c>
      <c r="U779" s="23">
        <v>0</v>
      </c>
      <c r="V779" s="23">
        <v>0</v>
      </c>
      <c r="W779" s="5">
        <f t="shared" si="24"/>
        <v>200</v>
      </c>
      <c r="X779" s="5">
        <f t="shared" si="25"/>
        <v>600</v>
      </c>
      <c r="Y779" s="13">
        <v>1430015000</v>
      </c>
      <c r="Z779" s="20">
        <v>1280</v>
      </c>
      <c r="AA779" s="20">
        <v>1317</v>
      </c>
      <c r="AB779" s="20">
        <v>1356</v>
      </c>
      <c r="AC779" s="51"/>
    </row>
    <row r="780" spans="1:29" s="4" customFormat="1" ht="13.5" hidden="1" customHeight="1" x14ac:dyDescent="0.25">
      <c r="A780" s="25">
        <v>16</v>
      </c>
      <c r="B780" s="24" t="s">
        <v>1314</v>
      </c>
      <c r="C780" s="24" t="s">
        <v>120</v>
      </c>
      <c r="D780" s="25">
        <v>20</v>
      </c>
      <c r="E780" s="25" t="s">
        <v>137</v>
      </c>
      <c r="F780" s="24" t="s">
        <v>122</v>
      </c>
      <c r="G780" s="24" t="s">
        <v>138</v>
      </c>
      <c r="H780" s="24" t="s">
        <v>59</v>
      </c>
      <c r="I780" s="24" t="s">
        <v>124</v>
      </c>
      <c r="J780" s="24" t="s">
        <v>106</v>
      </c>
      <c r="K780" s="24" t="s">
        <v>125</v>
      </c>
      <c r="L780" s="26">
        <v>10</v>
      </c>
      <c r="M780" s="27">
        <v>2468</v>
      </c>
      <c r="N780" s="28" t="s">
        <v>1332</v>
      </c>
      <c r="O780" s="29" t="s">
        <v>1335</v>
      </c>
      <c r="P780" s="29" t="s">
        <v>140</v>
      </c>
      <c r="Q780" s="30">
        <v>4000</v>
      </c>
      <c r="R780" s="6" t="s">
        <v>41</v>
      </c>
      <c r="S780" s="8">
        <v>1000</v>
      </c>
      <c r="T780" s="23">
        <v>0</v>
      </c>
      <c r="U780" s="23">
        <v>0</v>
      </c>
      <c r="V780" s="23">
        <v>0</v>
      </c>
      <c r="W780" s="5">
        <f t="shared" si="24"/>
        <v>1000</v>
      </c>
      <c r="X780" s="5">
        <f t="shared" si="25"/>
        <v>3000</v>
      </c>
      <c r="Y780" s="13">
        <v>357498000</v>
      </c>
      <c r="Z780" s="20">
        <v>320</v>
      </c>
      <c r="AA780" s="20">
        <v>329</v>
      </c>
      <c r="AB780" s="20">
        <v>389</v>
      </c>
      <c r="AC780" s="51"/>
    </row>
    <row r="781" spans="1:29" s="4" customFormat="1" ht="13.5" hidden="1" customHeight="1" x14ac:dyDescent="0.25">
      <c r="A781" s="25">
        <v>16</v>
      </c>
      <c r="B781" s="24" t="s">
        <v>1314</v>
      </c>
      <c r="C781" s="24" t="s">
        <v>120</v>
      </c>
      <c r="D781" s="25">
        <v>23</v>
      </c>
      <c r="E781" s="25" t="s">
        <v>145</v>
      </c>
      <c r="F781" s="24" t="s">
        <v>122</v>
      </c>
      <c r="G781" s="24" t="s">
        <v>146</v>
      </c>
      <c r="H781" s="24" t="s">
        <v>35</v>
      </c>
      <c r="I781" s="24"/>
      <c r="J781" s="24" t="s">
        <v>106</v>
      </c>
      <c r="K781" s="24" t="s">
        <v>125</v>
      </c>
      <c r="L781" s="26">
        <v>10</v>
      </c>
      <c r="M781" s="27">
        <v>2468</v>
      </c>
      <c r="N781" s="28" t="s">
        <v>1332</v>
      </c>
      <c r="O781" s="29" t="s">
        <v>1336</v>
      </c>
      <c r="P781" s="29" t="s">
        <v>148</v>
      </c>
      <c r="Q781" s="30">
        <v>300</v>
      </c>
      <c r="R781" s="6" t="s">
        <v>41</v>
      </c>
      <c r="S781" s="8">
        <v>75</v>
      </c>
      <c r="T781" s="23">
        <v>0</v>
      </c>
      <c r="U781" s="23">
        <v>0</v>
      </c>
      <c r="V781" s="23">
        <v>0</v>
      </c>
      <c r="W781" s="5">
        <f t="shared" si="24"/>
        <v>75</v>
      </c>
      <c r="X781" s="5">
        <f t="shared" si="25"/>
        <v>225</v>
      </c>
      <c r="Y781" s="13">
        <v>893751000</v>
      </c>
      <c r="Z781" s="20">
        <v>800</v>
      </c>
      <c r="AA781" s="20">
        <v>823</v>
      </c>
      <c r="AB781" s="20">
        <v>847</v>
      </c>
      <c r="AC781" s="51"/>
    </row>
    <row r="782" spans="1:29" s="4" customFormat="1" ht="13.5" hidden="1" customHeight="1" x14ac:dyDescent="0.25">
      <c r="A782" s="25">
        <v>16</v>
      </c>
      <c r="B782" s="24" t="s">
        <v>1314</v>
      </c>
      <c r="C782" s="24" t="s">
        <v>149</v>
      </c>
      <c r="D782" s="25">
        <v>100</v>
      </c>
      <c r="E782" s="25" t="s">
        <v>150</v>
      </c>
      <c r="F782" s="24" t="s">
        <v>151</v>
      </c>
      <c r="G782" s="24" t="s">
        <v>152</v>
      </c>
      <c r="H782" s="24" t="s">
        <v>59</v>
      </c>
      <c r="I782" s="24"/>
      <c r="J782" s="24" t="s">
        <v>153</v>
      </c>
      <c r="K782" s="24" t="s">
        <v>154</v>
      </c>
      <c r="L782" s="26">
        <v>11</v>
      </c>
      <c r="M782" s="27">
        <v>2317</v>
      </c>
      <c r="N782" s="28" t="s">
        <v>1337</v>
      </c>
      <c r="O782" s="29" t="s">
        <v>1338</v>
      </c>
      <c r="P782" s="29" t="s">
        <v>157</v>
      </c>
      <c r="Q782" s="30">
        <v>4</v>
      </c>
      <c r="R782" s="6" t="s">
        <v>41</v>
      </c>
      <c r="S782" s="8">
        <v>1</v>
      </c>
      <c r="T782" s="23">
        <v>0</v>
      </c>
      <c r="U782" s="23">
        <v>0</v>
      </c>
      <c r="V782" s="23">
        <v>0</v>
      </c>
      <c r="W782" s="5">
        <f t="shared" si="24"/>
        <v>1</v>
      </c>
      <c r="X782" s="5">
        <f t="shared" si="25"/>
        <v>3</v>
      </c>
      <c r="Y782" s="13">
        <v>196632000</v>
      </c>
      <c r="Z782" s="20">
        <v>176</v>
      </c>
      <c r="AA782" s="20">
        <v>181</v>
      </c>
      <c r="AB782" s="20">
        <v>186</v>
      </c>
      <c r="AC782" s="51"/>
    </row>
    <row r="783" spans="1:29" s="4" customFormat="1" ht="13.5" hidden="1" customHeight="1" x14ac:dyDescent="0.25">
      <c r="A783" s="25">
        <v>16</v>
      </c>
      <c r="B783" s="24" t="s">
        <v>1314</v>
      </c>
      <c r="C783" s="24" t="s">
        <v>161</v>
      </c>
      <c r="D783" s="25">
        <v>25</v>
      </c>
      <c r="E783" s="25" t="s">
        <v>162</v>
      </c>
      <c r="F783" s="24" t="s">
        <v>163</v>
      </c>
      <c r="G783" s="24" t="s">
        <v>164</v>
      </c>
      <c r="H783" s="24" t="s">
        <v>35</v>
      </c>
      <c r="I783" s="24"/>
      <c r="J783" s="24" t="s">
        <v>106</v>
      </c>
      <c r="K783" s="24" t="s">
        <v>165</v>
      </c>
      <c r="L783" s="26">
        <v>12</v>
      </c>
      <c r="M783" s="27">
        <v>2569</v>
      </c>
      <c r="N783" s="28" t="s">
        <v>1339</v>
      </c>
      <c r="O783" s="29" t="s">
        <v>1340</v>
      </c>
      <c r="P783" s="29" t="s">
        <v>55</v>
      </c>
      <c r="Q783" s="30">
        <v>4000</v>
      </c>
      <c r="R783" s="6" t="s">
        <v>41</v>
      </c>
      <c r="S783" s="8">
        <v>1000</v>
      </c>
      <c r="T783" s="23">
        <v>0</v>
      </c>
      <c r="U783" s="23">
        <v>0</v>
      </c>
      <c r="V783" s="23">
        <v>0</v>
      </c>
      <c r="W783" s="5">
        <f t="shared" si="24"/>
        <v>1000</v>
      </c>
      <c r="X783" s="5">
        <f t="shared" si="25"/>
        <v>3000</v>
      </c>
      <c r="Y783" s="13">
        <v>595838000</v>
      </c>
      <c r="Z783" s="20">
        <v>533</v>
      </c>
      <c r="AA783" s="20">
        <v>549</v>
      </c>
      <c r="AB783" s="20">
        <v>565</v>
      </c>
      <c r="AC783" s="51"/>
    </row>
    <row r="784" spans="1:29" s="4" customFormat="1" ht="13.5" hidden="1" customHeight="1" x14ac:dyDescent="0.25">
      <c r="A784" s="25">
        <v>16</v>
      </c>
      <c r="B784" s="24" t="s">
        <v>1314</v>
      </c>
      <c r="C784" s="24" t="s">
        <v>161</v>
      </c>
      <c r="D784" s="25">
        <v>26</v>
      </c>
      <c r="E784" s="25" t="s">
        <v>168</v>
      </c>
      <c r="F784" s="24" t="s">
        <v>163</v>
      </c>
      <c r="G784" s="24" t="s">
        <v>169</v>
      </c>
      <c r="H784" s="24" t="s">
        <v>35</v>
      </c>
      <c r="I784" s="24"/>
      <c r="J784" s="24" t="s">
        <v>106</v>
      </c>
      <c r="K784" s="24" t="s">
        <v>165</v>
      </c>
      <c r="L784" s="26">
        <v>12</v>
      </c>
      <c r="M784" s="27">
        <v>2569</v>
      </c>
      <c r="N784" s="28" t="s">
        <v>1339</v>
      </c>
      <c r="O784" s="29" t="s">
        <v>1341</v>
      </c>
      <c r="P784" s="29" t="s">
        <v>171</v>
      </c>
      <c r="Q784" s="30">
        <v>500</v>
      </c>
      <c r="R784" s="6" t="s">
        <v>41</v>
      </c>
      <c r="S784" s="8">
        <v>125</v>
      </c>
      <c r="T784" s="23">
        <v>0</v>
      </c>
      <c r="U784" s="23">
        <v>0</v>
      </c>
      <c r="V784" s="23">
        <v>0</v>
      </c>
      <c r="W784" s="5">
        <f t="shared" si="24"/>
        <v>125</v>
      </c>
      <c r="X784" s="5">
        <f t="shared" si="25"/>
        <v>375</v>
      </c>
      <c r="Y784" s="13">
        <v>625625000</v>
      </c>
      <c r="Z784" s="20">
        <v>560</v>
      </c>
      <c r="AA784" s="20">
        <v>576</v>
      </c>
      <c r="AB784" s="20">
        <v>593</v>
      </c>
      <c r="AC784" s="51"/>
    </row>
    <row r="785" spans="1:29" s="4" customFormat="1" ht="13.5" hidden="1" customHeight="1" x14ac:dyDescent="0.25">
      <c r="A785" s="25">
        <v>16</v>
      </c>
      <c r="B785" s="24" t="s">
        <v>1314</v>
      </c>
      <c r="C785" s="24" t="s">
        <v>161</v>
      </c>
      <c r="D785" s="25">
        <v>27</v>
      </c>
      <c r="E785" s="25" t="s">
        <v>172</v>
      </c>
      <c r="F785" s="24" t="s">
        <v>163</v>
      </c>
      <c r="G785" s="24" t="s">
        <v>173</v>
      </c>
      <c r="H785" s="24" t="s">
        <v>35</v>
      </c>
      <c r="I785" s="24"/>
      <c r="J785" s="24" t="s">
        <v>106</v>
      </c>
      <c r="K785" s="24" t="s">
        <v>165</v>
      </c>
      <c r="L785" s="26">
        <v>12</v>
      </c>
      <c r="M785" s="27">
        <v>2569</v>
      </c>
      <c r="N785" s="28" t="s">
        <v>1339</v>
      </c>
      <c r="O785" s="29" t="s">
        <v>1342</v>
      </c>
      <c r="P785" s="29" t="s">
        <v>40</v>
      </c>
      <c r="Q785" s="30">
        <v>800</v>
      </c>
      <c r="R785" s="6" t="s">
        <v>41</v>
      </c>
      <c r="S785" s="8">
        <v>200</v>
      </c>
      <c r="T785" s="23">
        <v>0</v>
      </c>
      <c r="U785" s="23">
        <v>0</v>
      </c>
      <c r="V785" s="23">
        <v>0</v>
      </c>
      <c r="W785" s="5">
        <f t="shared" si="24"/>
        <v>200</v>
      </c>
      <c r="X785" s="5">
        <f t="shared" si="25"/>
        <v>600</v>
      </c>
      <c r="Y785" s="13">
        <v>923549000</v>
      </c>
      <c r="Z785" s="20">
        <v>827</v>
      </c>
      <c r="AA785" s="20">
        <v>851</v>
      </c>
      <c r="AB785" s="20">
        <v>875</v>
      </c>
      <c r="AC785" s="51"/>
    </row>
    <row r="786" spans="1:29" s="4" customFormat="1" ht="13.5" hidden="1" customHeight="1" x14ac:dyDescent="0.25">
      <c r="A786" s="25">
        <v>16</v>
      </c>
      <c r="B786" s="24" t="s">
        <v>1314</v>
      </c>
      <c r="C786" s="24" t="s">
        <v>175</v>
      </c>
      <c r="D786" s="25">
        <v>30</v>
      </c>
      <c r="E786" s="25" t="s">
        <v>176</v>
      </c>
      <c r="F786" s="24" t="s">
        <v>163</v>
      </c>
      <c r="G786" s="24" t="s">
        <v>177</v>
      </c>
      <c r="H786" s="24" t="s">
        <v>35</v>
      </c>
      <c r="I786" s="24"/>
      <c r="J786" s="24" t="s">
        <v>106</v>
      </c>
      <c r="K786" s="24" t="s">
        <v>178</v>
      </c>
      <c r="L786" s="26">
        <v>13</v>
      </c>
      <c r="M786" s="27">
        <v>2297</v>
      </c>
      <c r="N786" s="28" t="s">
        <v>1343</v>
      </c>
      <c r="O786" s="29" t="s">
        <v>458</v>
      </c>
      <c r="P786" s="29" t="s">
        <v>47</v>
      </c>
      <c r="Q786" s="30">
        <v>4</v>
      </c>
      <c r="R786" s="6" t="s">
        <v>41</v>
      </c>
      <c r="S786" s="8">
        <v>1</v>
      </c>
      <c r="T786" s="23">
        <v>0</v>
      </c>
      <c r="U786" s="23">
        <v>0</v>
      </c>
      <c r="V786" s="23">
        <v>0</v>
      </c>
      <c r="W786" s="5">
        <f t="shared" si="24"/>
        <v>1</v>
      </c>
      <c r="X786" s="5">
        <f t="shared" si="25"/>
        <v>3</v>
      </c>
      <c r="Y786" s="13">
        <v>625625000</v>
      </c>
      <c r="Z786" s="20">
        <v>560</v>
      </c>
      <c r="AA786" s="20">
        <v>576</v>
      </c>
      <c r="AB786" s="20">
        <v>593</v>
      </c>
      <c r="AC786" s="51"/>
    </row>
    <row r="787" spans="1:29" s="4" customFormat="1" ht="13.5" hidden="1" customHeight="1" x14ac:dyDescent="0.25">
      <c r="A787" s="25">
        <v>16</v>
      </c>
      <c r="B787" s="24" t="s">
        <v>1314</v>
      </c>
      <c r="C787" s="24" t="s">
        <v>175</v>
      </c>
      <c r="D787" s="25">
        <v>32</v>
      </c>
      <c r="E787" s="25" t="s">
        <v>184</v>
      </c>
      <c r="F787" s="24" t="s">
        <v>163</v>
      </c>
      <c r="G787" s="24" t="s">
        <v>177</v>
      </c>
      <c r="H787" s="24" t="s">
        <v>35</v>
      </c>
      <c r="I787" s="24"/>
      <c r="J787" s="24" t="s">
        <v>106</v>
      </c>
      <c r="K787" s="24" t="s">
        <v>178</v>
      </c>
      <c r="L787" s="26">
        <v>13</v>
      </c>
      <c r="M787" s="27">
        <v>2297</v>
      </c>
      <c r="N787" s="28" t="s">
        <v>1343</v>
      </c>
      <c r="O787" s="29" t="s">
        <v>824</v>
      </c>
      <c r="P787" s="29" t="s">
        <v>40</v>
      </c>
      <c r="Q787" s="30">
        <v>4</v>
      </c>
      <c r="R787" s="6" t="s">
        <v>41</v>
      </c>
      <c r="S787" s="8">
        <v>1</v>
      </c>
      <c r="T787" s="23">
        <v>0</v>
      </c>
      <c r="U787" s="23">
        <v>0</v>
      </c>
      <c r="V787" s="23">
        <v>0</v>
      </c>
      <c r="W787" s="5">
        <f t="shared" si="24"/>
        <v>1</v>
      </c>
      <c r="X787" s="5">
        <f t="shared" si="25"/>
        <v>3</v>
      </c>
      <c r="Y787" s="13">
        <v>321756000</v>
      </c>
      <c r="Z787" s="20">
        <v>288</v>
      </c>
      <c r="AA787" s="20">
        <v>296</v>
      </c>
      <c r="AB787" s="20">
        <v>305</v>
      </c>
      <c r="AC787" s="51"/>
    </row>
    <row r="788" spans="1:29" s="4" customFormat="1" ht="13.5" hidden="1" customHeight="1" x14ac:dyDescent="0.25">
      <c r="A788" s="25">
        <v>16</v>
      </c>
      <c r="B788" s="24" t="s">
        <v>1314</v>
      </c>
      <c r="C788" s="24" t="s">
        <v>186</v>
      </c>
      <c r="D788" s="25">
        <v>33</v>
      </c>
      <c r="E788" s="25" t="s">
        <v>187</v>
      </c>
      <c r="F788" s="24" t="s">
        <v>188</v>
      </c>
      <c r="G788" s="24" t="s">
        <v>189</v>
      </c>
      <c r="H788" s="24" t="s">
        <v>59</v>
      </c>
      <c r="I788" s="24"/>
      <c r="J788" s="24" t="s">
        <v>106</v>
      </c>
      <c r="K788" s="24" t="s">
        <v>190</v>
      </c>
      <c r="L788" s="26">
        <v>14</v>
      </c>
      <c r="M788" s="27">
        <v>2482</v>
      </c>
      <c r="N788" s="28" t="s">
        <v>1344</v>
      </c>
      <c r="O788" s="29" t="s">
        <v>460</v>
      </c>
      <c r="P788" s="29" t="s">
        <v>193</v>
      </c>
      <c r="Q788" s="30">
        <v>60</v>
      </c>
      <c r="R788" s="6" t="s">
        <v>41</v>
      </c>
      <c r="S788" s="8">
        <v>15</v>
      </c>
      <c r="T788" s="23">
        <v>0</v>
      </c>
      <c r="U788" s="23">
        <v>0</v>
      </c>
      <c r="V788" s="23">
        <v>0</v>
      </c>
      <c r="W788" s="5">
        <f t="shared" si="24"/>
        <v>15</v>
      </c>
      <c r="X788" s="5">
        <f t="shared" si="25"/>
        <v>45</v>
      </c>
      <c r="Y788" s="13">
        <v>357498000</v>
      </c>
      <c r="Z788" s="20">
        <v>320</v>
      </c>
      <c r="AA788" s="20">
        <v>329</v>
      </c>
      <c r="AB788" s="20">
        <v>339</v>
      </c>
      <c r="AC788" s="51"/>
    </row>
    <row r="789" spans="1:29" s="4" customFormat="1" ht="13.5" hidden="1" customHeight="1" x14ac:dyDescent="0.25">
      <c r="A789" s="25">
        <v>16</v>
      </c>
      <c r="B789" s="24" t="s">
        <v>1314</v>
      </c>
      <c r="C789" s="24" t="s">
        <v>186</v>
      </c>
      <c r="D789" s="25">
        <v>38</v>
      </c>
      <c r="E789" s="25" t="s">
        <v>194</v>
      </c>
      <c r="F789" s="24" t="s">
        <v>188</v>
      </c>
      <c r="G789" s="24" t="s">
        <v>195</v>
      </c>
      <c r="H789" s="24" t="s">
        <v>35</v>
      </c>
      <c r="I789" s="24"/>
      <c r="J789" s="24" t="s">
        <v>106</v>
      </c>
      <c r="K789" s="24" t="s">
        <v>190</v>
      </c>
      <c r="L789" s="26">
        <v>14</v>
      </c>
      <c r="M789" s="27">
        <v>2482</v>
      </c>
      <c r="N789" s="28" t="s">
        <v>1344</v>
      </c>
      <c r="O789" s="29" t="s">
        <v>1345</v>
      </c>
      <c r="P789" s="29" t="s">
        <v>197</v>
      </c>
      <c r="Q789" s="30">
        <v>24</v>
      </c>
      <c r="R789" s="6" t="s">
        <v>41</v>
      </c>
      <c r="S789" s="8">
        <v>6</v>
      </c>
      <c r="T789" s="23">
        <v>0</v>
      </c>
      <c r="U789" s="23">
        <v>0</v>
      </c>
      <c r="V789" s="23">
        <v>0</v>
      </c>
      <c r="W789" s="5">
        <f t="shared" si="24"/>
        <v>6</v>
      </c>
      <c r="X789" s="5">
        <f t="shared" si="25"/>
        <v>18</v>
      </c>
      <c r="Y789" s="13">
        <v>500500000</v>
      </c>
      <c r="Z789" s="20">
        <v>448</v>
      </c>
      <c r="AA789" s="20">
        <v>461</v>
      </c>
      <c r="AB789" s="20">
        <v>474</v>
      </c>
      <c r="AC789" s="51"/>
    </row>
    <row r="790" spans="1:29" s="4" customFormat="1" ht="13.5" hidden="1" customHeight="1" x14ac:dyDescent="0.25">
      <c r="A790" s="25">
        <v>16</v>
      </c>
      <c r="B790" s="24" t="s">
        <v>1314</v>
      </c>
      <c r="C790" s="24" t="s">
        <v>186</v>
      </c>
      <c r="D790" s="25">
        <v>39</v>
      </c>
      <c r="E790" s="25" t="s">
        <v>198</v>
      </c>
      <c r="F790" s="24" t="s">
        <v>188</v>
      </c>
      <c r="G790" s="24" t="s">
        <v>195</v>
      </c>
      <c r="H790" s="24" t="s">
        <v>35</v>
      </c>
      <c r="I790" s="24"/>
      <c r="J790" s="24" t="s">
        <v>106</v>
      </c>
      <c r="K790" s="24" t="s">
        <v>190</v>
      </c>
      <c r="L790" s="26">
        <v>14</v>
      </c>
      <c r="M790" s="27">
        <v>2482</v>
      </c>
      <c r="N790" s="28" t="s">
        <v>1344</v>
      </c>
      <c r="O790" s="29" t="s">
        <v>1346</v>
      </c>
      <c r="P790" s="29" t="s">
        <v>200</v>
      </c>
      <c r="Q790" s="30">
        <v>3000</v>
      </c>
      <c r="R790" s="6" t="s">
        <v>41</v>
      </c>
      <c r="S790" s="8">
        <v>750</v>
      </c>
      <c r="T790" s="23">
        <v>0</v>
      </c>
      <c r="U790" s="23">
        <v>0</v>
      </c>
      <c r="V790" s="23">
        <v>0</v>
      </c>
      <c r="W790" s="5">
        <f t="shared" si="24"/>
        <v>750</v>
      </c>
      <c r="X790" s="5">
        <f t="shared" si="25"/>
        <v>2250</v>
      </c>
      <c r="Y790" s="13">
        <v>947381000</v>
      </c>
      <c r="Z790" s="20">
        <v>848</v>
      </c>
      <c r="AA790" s="20">
        <v>873</v>
      </c>
      <c r="AB790" s="20">
        <v>898</v>
      </c>
      <c r="AC790" s="51"/>
    </row>
    <row r="791" spans="1:29" s="4" customFormat="1" ht="13.5" hidden="1" customHeight="1" x14ac:dyDescent="0.25">
      <c r="A791" s="25">
        <v>16</v>
      </c>
      <c r="B791" s="24" t="s">
        <v>1314</v>
      </c>
      <c r="C791" s="24" t="s">
        <v>186</v>
      </c>
      <c r="D791" s="25">
        <v>40</v>
      </c>
      <c r="E791" s="25" t="s">
        <v>201</v>
      </c>
      <c r="F791" s="24" t="s">
        <v>188</v>
      </c>
      <c r="G791" s="24" t="s">
        <v>195</v>
      </c>
      <c r="H791" s="24" t="s">
        <v>35</v>
      </c>
      <c r="I791" s="24"/>
      <c r="J791" s="24" t="s">
        <v>106</v>
      </c>
      <c r="K791" s="24" t="s">
        <v>190</v>
      </c>
      <c r="L791" s="26">
        <v>14</v>
      </c>
      <c r="M791" s="27">
        <v>2482</v>
      </c>
      <c r="N791" s="28" t="s">
        <v>1344</v>
      </c>
      <c r="O791" s="29" t="s">
        <v>1347</v>
      </c>
      <c r="P791" s="29" t="s">
        <v>203</v>
      </c>
      <c r="Q791" s="30">
        <v>12</v>
      </c>
      <c r="R791" s="6" t="s">
        <v>41</v>
      </c>
      <c r="S791" s="8">
        <v>3</v>
      </c>
      <c r="T791" s="23">
        <v>0</v>
      </c>
      <c r="U791" s="23">
        <v>0</v>
      </c>
      <c r="V791" s="23">
        <v>0</v>
      </c>
      <c r="W791" s="5">
        <f t="shared" si="24"/>
        <v>3</v>
      </c>
      <c r="X791" s="5">
        <f t="shared" si="25"/>
        <v>9</v>
      </c>
      <c r="Y791" s="13">
        <v>47663000</v>
      </c>
      <c r="Z791" s="20">
        <v>43</v>
      </c>
      <c r="AA791" s="20">
        <v>44</v>
      </c>
      <c r="AB791" s="20">
        <v>45</v>
      </c>
      <c r="AC791" s="51"/>
    </row>
    <row r="792" spans="1:29" s="4" customFormat="1" ht="13.5" hidden="1" customHeight="1" x14ac:dyDescent="0.25">
      <c r="A792" s="25">
        <v>16</v>
      </c>
      <c r="B792" s="24" t="s">
        <v>1314</v>
      </c>
      <c r="C792" s="24" t="s">
        <v>186</v>
      </c>
      <c r="D792" s="25">
        <v>34</v>
      </c>
      <c r="E792" s="25" t="s">
        <v>204</v>
      </c>
      <c r="F792" s="24" t="s">
        <v>188</v>
      </c>
      <c r="G792" s="24" t="s">
        <v>205</v>
      </c>
      <c r="H792" s="24" t="s">
        <v>35</v>
      </c>
      <c r="I792" s="24"/>
      <c r="J792" s="24" t="s">
        <v>106</v>
      </c>
      <c r="K792" s="24" t="s">
        <v>190</v>
      </c>
      <c r="L792" s="26">
        <v>15</v>
      </c>
      <c r="M792" s="27">
        <v>2369</v>
      </c>
      <c r="N792" s="28" t="s">
        <v>1348</v>
      </c>
      <c r="O792" s="29" t="s">
        <v>1349</v>
      </c>
      <c r="P792" s="29" t="s">
        <v>208</v>
      </c>
      <c r="Q792" s="30">
        <v>12</v>
      </c>
      <c r="R792" s="6" t="s">
        <v>41</v>
      </c>
      <c r="S792" s="8">
        <v>3</v>
      </c>
      <c r="T792" s="23">
        <v>0</v>
      </c>
      <c r="U792" s="23">
        <v>0</v>
      </c>
      <c r="V792" s="23">
        <v>0</v>
      </c>
      <c r="W792" s="5">
        <f t="shared" si="24"/>
        <v>3</v>
      </c>
      <c r="X792" s="5">
        <f t="shared" si="25"/>
        <v>9</v>
      </c>
      <c r="Y792" s="13">
        <v>53630000</v>
      </c>
      <c r="Z792" s="20">
        <v>48</v>
      </c>
      <c r="AA792" s="20">
        <v>49</v>
      </c>
      <c r="AB792" s="20">
        <v>51</v>
      </c>
      <c r="AC792" s="51"/>
    </row>
    <row r="793" spans="1:29" s="4" customFormat="1" ht="13.5" hidden="1" customHeight="1" x14ac:dyDescent="0.25">
      <c r="A793" s="25">
        <v>16</v>
      </c>
      <c r="B793" s="24" t="s">
        <v>1314</v>
      </c>
      <c r="C793" s="24" t="s">
        <v>186</v>
      </c>
      <c r="D793" s="25">
        <v>35</v>
      </c>
      <c r="E793" s="25" t="s">
        <v>209</v>
      </c>
      <c r="F793" s="24" t="s">
        <v>188</v>
      </c>
      <c r="G793" s="24" t="s">
        <v>205</v>
      </c>
      <c r="H793" s="24" t="s">
        <v>35</v>
      </c>
      <c r="I793" s="24"/>
      <c r="J793" s="24" t="s">
        <v>106</v>
      </c>
      <c r="K793" s="24" t="s">
        <v>190</v>
      </c>
      <c r="L793" s="26">
        <v>15</v>
      </c>
      <c r="M793" s="27">
        <v>2369</v>
      </c>
      <c r="N793" s="28" t="s">
        <v>1348</v>
      </c>
      <c r="O793" s="29" t="s">
        <v>1350</v>
      </c>
      <c r="P793" s="29" t="s">
        <v>211</v>
      </c>
      <c r="Q793" s="30">
        <v>8000</v>
      </c>
      <c r="R793" s="6" t="s">
        <v>41</v>
      </c>
      <c r="S793" s="8">
        <v>2000</v>
      </c>
      <c r="T793" s="23">
        <v>0</v>
      </c>
      <c r="U793" s="23">
        <v>0</v>
      </c>
      <c r="V793" s="23">
        <v>0</v>
      </c>
      <c r="W793" s="5">
        <f t="shared" si="24"/>
        <v>2000</v>
      </c>
      <c r="X793" s="5">
        <f t="shared" si="25"/>
        <v>6000</v>
      </c>
      <c r="Y793" s="13">
        <v>834177000</v>
      </c>
      <c r="Z793" s="20">
        <v>747</v>
      </c>
      <c r="AA793" s="20">
        <v>768</v>
      </c>
      <c r="AB793" s="20">
        <v>791</v>
      </c>
      <c r="AC793" s="51"/>
    </row>
    <row r="794" spans="1:29" s="4" customFormat="1" ht="13.5" hidden="1" customHeight="1" x14ac:dyDescent="0.25">
      <c r="A794" s="25">
        <v>16</v>
      </c>
      <c r="B794" s="24" t="s">
        <v>1314</v>
      </c>
      <c r="C794" s="24" t="s">
        <v>186</v>
      </c>
      <c r="D794" s="25">
        <v>36</v>
      </c>
      <c r="E794" s="25" t="s">
        <v>212</v>
      </c>
      <c r="F794" s="24" t="s">
        <v>188</v>
      </c>
      <c r="G794" s="24" t="s">
        <v>205</v>
      </c>
      <c r="H794" s="24" t="s">
        <v>35</v>
      </c>
      <c r="I794" s="24"/>
      <c r="J794" s="24" t="s">
        <v>106</v>
      </c>
      <c r="K794" s="24" t="s">
        <v>190</v>
      </c>
      <c r="L794" s="26">
        <v>15</v>
      </c>
      <c r="M794" s="27">
        <v>2369</v>
      </c>
      <c r="N794" s="28" t="s">
        <v>1348</v>
      </c>
      <c r="O794" s="29" t="s">
        <v>1351</v>
      </c>
      <c r="P794" s="29" t="s">
        <v>200</v>
      </c>
      <c r="Q794" s="30">
        <v>6000</v>
      </c>
      <c r="R794" s="6" t="s">
        <v>41</v>
      </c>
      <c r="S794" s="8">
        <v>1500</v>
      </c>
      <c r="T794" s="23">
        <v>0</v>
      </c>
      <c r="U794" s="23">
        <v>0</v>
      </c>
      <c r="V794" s="23">
        <v>0</v>
      </c>
      <c r="W794" s="5">
        <f t="shared" si="24"/>
        <v>1500</v>
      </c>
      <c r="X794" s="5">
        <f t="shared" si="25"/>
        <v>4500</v>
      </c>
      <c r="Y794" s="13">
        <v>834177000</v>
      </c>
      <c r="Z794" s="20">
        <v>747</v>
      </c>
      <c r="AA794" s="20">
        <v>768</v>
      </c>
      <c r="AB794" s="20">
        <v>791</v>
      </c>
      <c r="AC794" s="51"/>
    </row>
    <row r="795" spans="1:29" s="4" customFormat="1" ht="13.5" hidden="1" customHeight="1" x14ac:dyDescent="0.25">
      <c r="A795" s="25">
        <v>16</v>
      </c>
      <c r="B795" s="24" t="s">
        <v>1314</v>
      </c>
      <c r="C795" s="24" t="s">
        <v>216</v>
      </c>
      <c r="D795" s="25">
        <v>44</v>
      </c>
      <c r="E795" s="25" t="s">
        <v>222</v>
      </c>
      <c r="F795" s="24" t="s">
        <v>163</v>
      </c>
      <c r="G795" s="24" t="s">
        <v>218</v>
      </c>
      <c r="H795" s="24" t="s">
        <v>35</v>
      </c>
      <c r="I795" s="24"/>
      <c r="J795" s="24" t="s">
        <v>106</v>
      </c>
      <c r="K795" s="24" t="s">
        <v>219</v>
      </c>
      <c r="L795" s="26">
        <v>16</v>
      </c>
      <c r="M795" s="27">
        <v>2447</v>
      </c>
      <c r="N795" s="28" t="s">
        <v>1352</v>
      </c>
      <c r="O795" s="29" t="s">
        <v>1353</v>
      </c>
      <c r="P795" s="29" t="s">
        <v>224</v>
      </c>
      <c r="Q795" s="30">
        <v>4000</v>
      </c>
      <c r="R795" s="6" t="s">
        <v>41</v>
      </c>
      <c r="S795" s="8">
        <v>1000</v>
      </c>
      <c r="T795" s="23">
        <v>0</v>
      </c>
      <c r="U795" s="23">
        <v>0</v>
      </c>
      <c r="V795" s="23">
        <v>0</v>
      </c>
      <c r="W795" s="5">
        <f t="shared" si="24"/>
        <v>1000</v>
      </c>
      <c r="X795" s="5">
        <f t="shared" si="25"/>
        <v>3000</v>
      </c>
      <c r="Y795" s="13">
        <v>387296000</v>
      </c>
      <c r="Z795" s="20">
        <v>347</v>
      </c>
      <c r="AA795" s="20">
        <v>357</v>
      </c>
      <c r="AB795" s="20">
        <v>367</v>
      </c>
      <c r="AC795" s="51"/>
    </row>
    <row r="796" spans="1:29" s="4" customFormat="1" ht="13.5" hidden="1" customHeight="1" x14ac:dyDescent="0.25">
      <c r="A796" s="25">
        <v>16</v>
      </c>
      <c r="B796" s="24" t="s">
        <v>1314</v>
      </c>
      <c r="C796" s="24" t="s">
        <v>216</v>
      </c>
      <c r="D796" s="25">
        <v>45</v>
      </c>
      <c r="E796" s="25" t="s">
        <v>225</v>
      </c>
      <c r="F796" s="24" t="s">
        <v>163</v>
      </c>
      <c r="G796" s="24" t="s">
        <v>218</v>
      </c>
      <c r="H796" s="24" t="s">
        <v>35</v>
      </c>
      <c r="I796" s="24"/>
      <c r="J796" s="24" t="s">
        <v>106</v>
      </c>
      <c r="K796" s="24" t="s">
        <v>219</v>
      </c>
      <c r="L796" s="26">
        <v>16</v>
      </c>
      <c r="M796" s="27">
        <v>2447</v>
      </c>
      <c r="N796" s="28" t="s">
        <v>1352</v>
      </c>
      <c r="O796" s="29" t="s">
        <v>1354</v>
      </c>
      <c r="P796" s="29" t="s">
        <v>227</v>
      </c>
      <c r="Q796" s="30">
        <v>4000</v>
      </c>
      <c r="R796" s="6" t="s">
        <v>41</v>
      </c>
      <c r="S796" s="8">
        <v>1000</v>
      </c>
      <c r="T796" s="23">
        <v>0</v>
      </c>
      <c r="U796" s="23">
        <v>0</v>
      </c>
      <c r="V796" s="23">
        <v>0</v>
      </c>
      <c r="W796" s="5">
        <f t="shared" si="24"/>
        <v>1000</v>
      </c>
      <c r="X796" s="5">
        <f t="shared" si="25"/>
        <v>3000</v>
      </c>
      <c r="Y796" s="13">
        <v>506466000</v>
      </c>
      <c r="Z796" s="20">
        <v>453</v>
      </c>
      <c r="AA796" s="20">
        <v>466</v>
      </c>
      <c r="AB796" s="20">
        <v>480</v>
      </c>
      <c r="AC796" s="51"/>
    </row>
    <row r="797" spans="1:29" s="4" customFormat="1" ht="13.5" hidden="1" customHeight="1" x14ac:dyDescent="0.25">
      <c r="A797" s="32">
        <v>16</v>
      </c>
      <c r="B797" s="31" t="s">
        <v>1314</v>
      </c>
      <c r="C797" s="31" t="s">
        <v>228</v>
      </c>
      <c r="D797" s="32">
        <v>50</v>
      </c>
      <c r="E797" s="32" t="s">
        <v>229</v>
      </c>
      <c r="F797" s="31" t="s">
        <v>230</v>
      </c>
      <c r="G797" s="31" t="s">
        <v>231</v>
      </c>
      <c r="H797" s="31" t="s">
        <v>59</v>
      </c>
      <c r="I797" s="31" t="s">
        <v>232</v>
      </c>
      <c r="J797" s="31" t="s">
        <v>233</v>
      </c>
      <c r="K797" s="31" t="s">
        <v>234</v>
      </c>
      <c r="L797" s="33">
        <v>17</v>
      </c>
      <c r="M797" s="34">
        <v>2446</v>
      </c>
      <c r="N797" s="35" t="s">
        <v>1355</v>
      </c>
      <c r="O797" s="36" t="s">
        <v>1356</v>
      </c>
      <c r="P797" s="36" t="s">
        <v>64</v>
      </c>
      <c r="Q797" s="37">
        <v>15</v>
      </c>
      <c r="R797" s="7" t="s">
        <v>41</v>
      </c>
      <c r="S797" s="9">
        <v>4</v>
      </c>
      <c r="T797" s="23">
        <v>0</v>
      </c>
      <c r="U797" s="23">
        <v>0</v>
      </c>
      <c r="V797" s="23">
        <v>0</v>
      </c>
      <c r="W797" s="5">
        <f t="shared" si="24"/>
        <v>4</v>
      </c>
      <c r="X797" s="5">
        <f t="shared" si="25"/>
        <v>11</v>
      </c>
      <c r="Y797" s="14">
        <v>893751000</v>
      </c>
      <c r="Z797" s="20">
        <v>800</v>
      </c>
      <c r="AA797" s="20">
        <v>823</v>
      </c>
      <c r="AB797" s="21">
        <v>847</v>
      </c>
      <c r="AC797" s="52"/>
    </row>
    <row r="798" spans="1:29" s="4" customFormat="1" ht="13.5" hidden="1" customHeight="1" x14ac:dyDescent="0.25">
      <c r="A798" s="25">
        <v>16</v>
      </c>
      <c r="B798" s="24" t="s">
        <v>1314</v>
      </c>
      <c r="C798" s="24" t="s">
        <v>228</v>
      </c>
      <c r="D798" s="25">
        <v>51</v>
      </c>
      <c r="E798" s="25" t="s">
        <v>237</v>
      </c>
      <c r="F798" s="24" t="s">
        <v>230</v>
      </c>
      <c r="G798" s="24" t="s">
        <v>238</v>
      </c>
      <c r="H798" s="24" t="s">
        <v>59</v>
      </c>
      <c r="I798" s="24" t="s">
        <v>232</v>
      </c>
      <c r="J798" s="24" t="s">
        <v>233</v>
      </c>
      <c r="K798" s="24" t="s">
        <v>234</v>
      </c>
      <c r="L798" s="26">
        <v>17</v>
      </c>
      <c r="M798" s="27">
        <v>2446</v>
      </c>
      <c r="N798" s="28" t="s">
        <v>1355</v>
      </c>
      <c r="O798" s="29" t="s">
        <v>1357</v>
      </c>
      <c r="P798" s="29" t="s">
        <v>240</v>
      </c>
      <c r="Q798" s="30">
        <v>1600</v>
      </c>
      <c r="R798" s="6" t="s">
        <v>41</v>
      </c>
      <c r="S798" s="8">
        <v>400</v>
      </c>
      <c r="T798" s="23">
        <v>0</v>
      </c>
      <c r="U798" s="23">
        <v>0</v>
      </c>
      <c r="V798" s="23">
        <v>0</v>
      </c>
      <c r="W798" s="5">
        <f t="shared" si="24"/>
        <v>400</v>
      </c>
      <c r="X798" s="5">
        <f t="shared" si="25"/>
        <v>1200</v>
      </c>
      <c r="Y798" s="13">
        <v>1191676000</v>
      </c>
      <c r="Z798" s="20">
        <v>1067</v>
      </c>
      <c r="AA798" s="20">
        <v>1098</v>
      </c>
      <c r="AB798" s="20">
        <v>1130</v>
      </c>
      <c r="AC798" s="51"/>
    </row>
    <row r="799" spans="1:29" s="4" customFormat="1" ht="13.5" hidden="1" customHeight="1" x14ac:dyDescent="0.25">
      <c r="A799" s="25">
        <v>16</v>
      </c>
      <c r="B799" s="24" t="s">
        <v>1314</v>
      </c>
      <c r="C799" s="24" t="s">
        <v>228</v>
      </c>
      <c r="D799" s="25">
        <v>52</v>
      </c>
      <c r="E799" s="25" t="s">
        <v>241</v>
      </c>
      <c r="F799" s="24" t="s">
        <v>230</v>
      </c>
      <c r="G799" s="24" t="s">
        <v>238</v>
      </c>
      <c r="H799" s="24" t="s">
        <v>59</v>
      </c>
      <c r="I799" s="24" t="s">
        <v>232</v>
      </c>
      <c r="J799" s="24" t="s">
        <v>233</v>
      </c>
      <c r="K799" s="24" t="s">
        <v>234</v>
      </c>
      <c r="L799" s="26">
        <v>17</v>
      </c>
      <c r="M799" s="27">
        <v>2446</v>
      </c>
      <c r="N799" s="28" t="s">
        <v>1355</v>
      </c>
      <c r="O799" s="29" t="s">
        <v>1358</v>
      </c>
      <c r="P799" s="29" t="s">
        <v>243</v>
      </c>
      <c r="Q799" s="30">
        <v>1040</v>
      </c>
      <c r="R799" s="6" t="s">
        <v>41</v>
      </c>
      <c r="S799" s="8">
        <v>260</v>
      </c>
      <c r="T799" s="23">
        <v>0</v>
      </c>
      <c r="U799" s="23">
        <v>0</v>
      </c>
      <c r="V799" s="23">
        <v>0</v>
      </c>
      <c r="W799" s="5">
        <f t="shared" si="24"/>
        <v>260</v>
      </c>
      <c r="X799" s="5">
        <f t="shared" si="25"/>
        <v>780</v>
      </c>
      <c r="Y799" s="13">
        <v>3575027000</v>
      </c>
      <c r="Z799" s="20">
        <v>3200</v>
      </c>
      <c r="AA799" s="20">
        <v>3293</v>
      </c>
      <c r="AB799" s="20">
        <v>3389</v>
      </c>
      <c r="AC799" s="51"/>
    </row>
    <row r="800" spans="1:29" s="4" customFormat="1" ht="13.5" hidden="1" customHeight="1" x14ac:dyDescent="0.25">
      <c r="A800" s="25">
        <v>16</v>
      </c>
      <c r="B800" s="24" t="s">
        <v>1314</v>
      </c>
      <c r="C800" s="24" t="s">
        <v>244</v>
      </c>
      <c r="D800" s="25">
        <v>54</v>
      </c>
      <c r="E800" s="25" t="s">
        <v>245</v>
      </c>
      <c r="F800" s="24" t="s">
        <v>246</v>
      </c>
      <c r="G800" s="24" t="s">
        <v>247</v>
      </c>
      <c r="H800" s="24" t="s">
        <v>35</v>
      </c>
      <c r="I800" s="24"/>
      <c r="J800" s="24" t="s">
        <v>233</v>
      </c>
      <c r="K800" s="24" t="s">
        <v>248</v>
      </c>
      <c r="L800" s="26">
        <v>18</v>
      </c>
      <c r="M800" s="27">
        <v>2449</v>
      </c>
      <c r="N800" s="28" t="s">
        <v>1359</v>
      </c>
      <c r="O800" s="29" t="s">
        <v>477</v>
      </c>
      <c r="P800" s="29" t="s">
        <v>40</v>
      </c>
      <c r="Q800" s="30">
        <v>4</v>
      </c>
      <c r="R800" s="6" t="s">
        <v>41</v>
      </c>
      <c r="S800" s="8">
        <v>1</v>
      </c>
      <c r="T800" s="23">
        <v>0</v>
      </c>
      <c r="U800" s="23">
        <v>0</v>
      </c>
      <c r="V800" s="23">
        <v>0</v>
      </c>
      <c r="W800" s="5">
        <f t="shared" si="24"/>
        <v>1</v>
      </c>
      <c r="X800" s="5">
        <f t="shared" si="25"/>
        <v>3</v>
      </c>
      <c r="Y800" s="13">
        <v>893751000</v>
      </c>
      <c r="Z800" s="20">
        <v>800</v>
      </c>
      <c r="AA800" s="20">
        <v>823</v>
      </c>
      <c r="AB800" s="20">
        <v>847</v>
      </c>
      <c r="AC800" s="51"/>
    </row>
    <row r="801" spans="1:29" s="4" customFormat="1" ht="13.5" hidden="1" customHeight="1" x14ac:dyDescent="0.25">
      <c r="A801" s="25">
        <v>16</v>
      </c>
      <c r="B801" s="24" t="s">
        <v>1314</v>
      </c>
      <c r="C801" s="24" t="s">
        <v>244</v>
      </c>
      <c r="D801" s="25">
        <v>55</v>
      </c>
      <c r="E801" s="25" t="s">
        <v>251</v>
      </c>
      <c r="F801" s="24" t="s">
        <v>252</v>
      </c>
      <c r="G801" s="24" t="s">
        <v>253</v>
      </c>
      <c r="H801" s="24" t="s">
        <v>35</v>
      </c>
      <c r="I801" s="24"/>
      <c r="J801" s="24" t="s">
        <v>233</v>
      </c>
      <c r="K801" s="24" t="s">
        <v>248</v>
      </c>
      <c r="L801" s="26">
        <v>18</v>
      </c>
      <c r="M801" s="27">
        <v>2449</v>
      </c>
      <c r="N801" s="28" t="s">
        <v>1359</v>
      </c>
      <c r="O801" s="29" t="s">
        <v>1360</v>
      </c>
      <c r="P801" s="29" t="s">
        <v>255</v>
      </c>
      <c r="Q801" s="30">
        <v>100</v>
      </c>
      <c r="R801" s="6" t="s">
        <v>41</v>
      </c>
      <c r="S801" s="8">
        <v>25</v>
      </c>
      <c r="T801" s="23">
        <v>0</v>
      </c>
      <c r="U801" s="23">
        <v>0</v>
      </c>
      <c r="V801" s="23">
        <v>0</v>
      </c>
      <c r="W801" s="5">
        <f t="shared" si="24"/>
        <v>25</v>
      </c>
      <c r="X801" s="5">
        <f t="shared" si="25"/>
        <v>75</v>
      </c>
      <c r="Y801" s="13">
        <v>715008000</v>
      </c>
      <c r="Z801" s="20">
        <v>640</v>
      </c>
      <c r="AA801" s="20">
        <v>659</v>
      </c>
      <c r="AB801" s="20">
        <v>678</v>
      </c>
      <c r="AC801" s="51"/>
    </row>
    <row r="802" spans="1:29" s="4" customFormat="1" ht="13.5" hidden="1" customHeight="1" x14ac:dyDescent="0.25">
      <c r="A802" s="25">
        <v>16</v>
      </c>
      <c r="B802" s="24" t="s">
        <v>1314</v>
      </c>
      <c r="C802" s="24" t="s">
        <v>186</v>
      </c>
      <c r="D802" s="25">
        <v>56</v>
      </c>
      <c r="E802" s="25" t="s">
        <v>256</v>
      </c>
      <c r="F802" s="24" t="s">
        <v>188</v>
      </c>
      <c r="G802" s="24" t="s">
        <v>257</v>
      </c>
      <c r="H802" s="24" t="s">
        <v>35</v>
      </c>
      <c r="I802" s="24"/>
      <c r="J802" s="24" t="s">
        <v>233</v>
      </c>
      <c r="K802" s="24" t="s">
        <v>258</v>
      </c>
      <c r="L802" s="26">
        <v>19</v>
      </c>
      <c r="M802" s="27">
        <v>2322</v>
      </c>
      <c r="N802" s="28" t="s">
        <v>1361</v>
      </c>
      <c r="O802" s="29" t="s">
        <v>937</v>
      </c>
      <c r="P802" s="29" t="s">
        <v>261</v>
      </c>
      <c r="Q802" s="30">
        <v>20</v>
      </c>
      <c r="R802" s="6" t="s">
        <v>41</v>
      </c>
      <c r="S802" s="8">
        <v>5</v>
      </c>
      <c r="T802" s="23">
        <v>0</v>
      </c>
      <c r="U802" s="23">
        <v>0</v>
      </c>
      <c r="V802" s="23">
        <v>0</v>
      </c>
      <c r="W802" s="5">
        <f t="shared" si="24"/>
        <v>5</v>
      </c>
      <c r="X802" s="5">
        <f t="shared" si="25"/>
        <v>15</v>
      </c>
      <c r="Y802" s="13">
        <v>595838000</v>
      </c>
      <c r="Z802" s="20">
        <v>533</v>
      </c>
      <c r="AA802" s="20">
        <v>549</v>
      </c>
      <c r="AB802" s="20">
        <v>565</v>
      </c>
      <c r="AC802" s="51"/>
    </row>
    <row r="803" spans="1:29" s="4" customFormat="1" ht="13.5" hidden="1" customHeight="1" x14ac:dyDescent="0.25">
      <c r="A803" s="25">
        <v>16</v>
      </c>
      <c r="B803" s="24" t="s">
        <v>1314</v>
      </c>
      <c r="C803" s="24" t="s">
        <v>244</v>
      </c>
      <c r="D803" s="25">
        <v>58</v>
      </c>
      <c r="E803" s="25" t="s">
        <v>267</v>
      </c>
      <c r="F803" s="24" t="s">
        <v>252</v>
      </c>
      <c r="G803" s="24" t="s">
        <v>268</v>
      </c>
      <c r="H803" s="24" t="s">
        <v>35</v>
      </c>
      <c r="I803" s="24"/>
      <c r="J803" s="24" t="s">
        <v>233</v>
      </c>
      <c r="K803" s="24" t="s">
        <v>258</v>
      </c>
      <c r="L803" s="26">
        <v>20</v>
      </c>
      <c r="M803" s="27">
        <v>2457</v>
      </c>
      <c r="N803" s="28" t="s">
        <v>1362</v>
      </c>
      <c r="O803" s="29" t="s">
        <v>1363</v>
      </c>
      <c r="P803" s="29" t="s">
        <v>270</v>
      </c>
      <c r="Q803" s="30">
        <v>600</v>
      </c>
      <c r="R803" s="6" t="s">
        <v>41</v>
      </c>
      <c r="S803" s="8">
        <v>150</v>
      </c>
      <c r="T803" s="23">
        <v>0</v>
      </c>
      <c r="U803" s="23">
        <v>0</v>
      </c>
      <c r="V803" s="23">
        <v>0</v>
      </c>
      <c r="W803" s="5">
        <f t="shared" si="24"/>
        <v>150</v>
      </c>
      <c r="X803" s="5">
        <f t="shared" si="25"/>
        <v>450</v>
      </c>
      <c r="Y803" s="13">
        <v>595838000</v>
      </c>
      <c r="Z803" s="20">
        <v>533</v>
      </c>
      <c r="AA803" s="20">
        <v>549</v>
      </c>
      <c r="AB803" s="20">
        <v>565</v>
      </c>
      <c r="AC803" s="51"/>
    </row>
    <row r="804" spans="1:29" s="4" customFormat="1" ht="13.5" hidden="1" customHeight="1" x14ac:dyDescent="0.25">
      <c r="A804" s="25">
        <v>16</v>
      </c>
      <c r="B804" s="24" t="s">
        <v>1314</v>
      </c>
      <c r="C804" s="24" t="s">
        <v>186</v>
      </c>
      <c r="D804" s="25">
        <v>61</v>
      </c>
      <c r="E804" s="25" t="s">
        <v>271</v>
      </c>
      <c r="F804" s="24" t="s">
        <v>272</v>
      </c>
      <c r="G804" s="24" t="s">
        <v>273</v>
      </c>
      <c r="H804" s="24" t="s">
        <v>35</v>
      </c>
      <c r="I804" s="24"/>
      <c r="J804" s="24" t="s">
        <v>274</v>
      </c>
      <c r="K804" s="24" t="s">
        <v>275</v>
      </c>
      <c r="L804" s="26">
        <v>22</v>
      </c>
      <c r="M804" s="27">
        <v>2546</v>
      </c>
      <c r="N804" s="28" t="s">
        <v>1364</v>
      </c>
      <c r="O804" s="29" t="s">
        <v>1365</v>
      </c>
      <c r="P804" s="29" t="s">
        <v>67</v>
      </c>
      <c r="Q804" s="30">
        <v>32</v>
      </c>
      <c r="R804" s="6" t="s">
        <v>41</v>
      </c>
      <c r="S804" s="8">
        <v>8</v>
      </c>
      <c r="T804" s="23">
        <v>0</v>
      </c>
      <c r="U804" s="23">
        <v>0</v>
      </c>
      <c r="V804" s="23">
        <v>0</v>
      </c>
      <c r="W804" s="5">
        <f t="shared" si="24"/>
        <v>8</v>
      </c>
      <c r="X804" s="5">
        <f t="shared" si="25"/>
        <v>24</v>
      </c>
      <c r="Y804" s="13">
        <v>1203597000</v>
      </c>
      <c r="Z804" s="20">
        <v>1077</v>
      </c>
      <c r="AA804" s="20">
        <v>1109</v>
      </c>
      <c r="AB804" s="20">
        <v>1141</v>
      </c>
      <c r="AC804" s="51"/>
    </row>
    <row r="805" spans="1:29" s="4" customFormat="1" ht="13.5" hidden="1" customHeight="1" x14ac:dyDescent="0.25">
      <c r="A805" s="25">
        <v>16</v>
      </c>
      <c r="B805" s="24" t="s">
        <v>1314</v>
      </c>
      <c r="C805" s="24" t="s">
        <v>278</v>
      </c>
      <c r="D805" s="25">
        <v>67</v>
      </c>
      <c r="E805" s="25" t="s">
        <v>279</v>
      </c>
      <c r="F805" s="24" t="s">
        <v>280</v>
      </c>
      <c r="G805" s="24" t="s">
        <v>281</v>
      </c>
      <c r="H805" s="24" t="s">
        <v>35</v>
      </c>
      <c r="I805" s="24"/>
      <c r="J805" s="24" t="s">
        <v>274</v>
      </c>
      <c r="K805" s="24" t="s">
        <v>282</v>
      </c>
      <c r="L805" s="26">
        <v>23</v>
      </c>
      <c r="M805" s="27">
        <v>2565</v>
      </c>
      <c r="N805" s="28" t="s">
        <v>1366</v>
      </c>
      <c r="O805" s="29" t="s">
        <v>947</v>
      </c>
      <c r="P805" s="29" t="s">
        <v>285</v>
      </c>
      <c r="Q805" s="30">
        <v>4</v>
      </c>
      <c r="R805" s="6" t="s">
        <v>41</v>
      </c>
      <c r="S805" s="8">
        <v>1</v>
      </c>
      <c r="T805" s="23">
        <v>0</v>
      </c>
      <c r="U805" s="23">
        <v>0</v>
      </c>
      <c r="V805" s="23">
        <v>0</v>
      </c>
      <c r="W805" s="5">
        <f t="shared" si="24"/>
        <v>1</v>
      </c>
      <c r="X805" s="5">
        <f t="shared" si="25"/>
        <v>3</v>
      </c>
      <c r="Y805" s="13">
        <v>172443000</v>
      </c>
      <c r="Z805" s="20">
        <v>155</v>
      </c>
      <c r="AA805" s="20">
        <v>159</v>
      </c>
      <c r="AB805" s="20">
        <v>164</v>
      </c>
      <c r="AC805" s="51"/>
    </row>
    <row r="806" spans="1:29" s="4" customFormat="1" ht="13.5" hidden="1" customHeight="1" x14ac:dyDescent="0.25">
      <c r="A806" s="25">
        <v>16</v>
      </c>
      <c r="B806" s="24" t="s">
        <v>1314</v>
      </c>
      <c r="C806" s="24" t="s">
        <v>278</v>
      </c>
      <c r="D806" s="25">
        <v>68</v>
      </c>
      <c r="E806" s="25" t="s">
        <v>286</v>
      </c>
      <c r="F806" s="24" t="s">
        <v>280</v>
      </c>
      <c r="G806" s="24" t="s">
        <v>281</v>
      </c>
      <c r="H806" s="24" t="s">
        <v>35</v>
      </c>
      <c r="I806" s="24"/>
      <c r="J806" s="24" t="s">
        <v>274</v>
      </c>
      <c r="K806" s="24" t="s">
        <v>282</v>
      </c>
      <c r="L806" s="26">
        <v>23</v>
      </c>
      <c r="M806" s="27">
        <v>2565</v>
      </c>
      <c r="N806" s="28" t="s">
        <v>1366</v>
      </c>
      <c r="O806" s="29" t="s">
        <v>1367</v>
      </c>
      <c r="P806" s="29" t="s">
        <v>288</v>
      </c>
      <c r="Q806" s="30">
        <v>8</v>
      </c>
      <c r="R806" s="6" t="s">
        <v>41</v>
      </c>
      <c r="S806" s="8">
        <v>2</v>
      </c>
      <c r="T806" s="23">
        <v>0</v>
      </c>
      <c r="U806" s="23">
        <v>0</v>
      </c>
      <c r="V806" s="23">
        <v>0</v>
      </c>
      <c r="W806" s="5">
        <f t="shared" si="24"/>
        <v>2</v>
      </c>
      <c r="X806" s="5">
        <f t="shared" si="25"/>
        <v>6</v>
      </c>
      <c r="Y806" s="13">
        <v>77462000</v>
      </c>
      <c r="Z806" s="20">
        <v>69</v>
      </c>
      <c r="AA806" s="20">
        <v>71</v>
      </c>
      <c r="AB806" s="20">
        <v>73</v>
      </c>
      <c r="AC806" s="51"/>
    </row>
    <row r="807" spans="1:29" s="4" customFormat="1" ht="13.5" hidden="1" customHeight="1" x14ac:dyDescent="0.25">
      <c r="A807" s="25">
        <v>16</v>
      </c>
      <c r="B807" s="24" t="s">
        <v>1314</v>
      </c>
      <c r="C807" s="24" t="s">
        <v>278</v>
      </c>
      <c r="D807" s="25">
        <v>70</v>
      </c>
      <c r="E807" s="25" t="s">
        <v>289</v>
      </c>
      <c r="F807" s="24" t="s">
        <v>280</v>
      </c>
      <c r="G807" s="24" t="s">
        <v>281</v>
      </c>
      <c r="H807" s="24" t="s">
        <v>35</v>
      </c>
      <c r="I807" s="24"/>
      <c r="J807" s="24" t="s">
        <v>274</v>
      </c>
      <c r="K807" s="24" t="s">
        <v>282</v>
      </c>
      <c r="L807" s="26">
        <v>23</v>
      </c>
      <c r="M807" s="27">
        <v>2565</v>
      </c>
      <c r="N807" s="28" t="s">
        <v>1366</v>
      </c>
      <c r="O807" s="29" t="s">
        <v>1368</v>
      </c>
      <c r="P807" s="29" t="s">
        <v>291</v>
      </c>
      <c r="Q807" s="30">
        <v>200</v>
      </c>
      <c r="R807" s="6" t="s">
        <v>41</v>
      </c>
      <c r="S807" s="8">
        <v>50</v>
      </c>
      <c r="T807" s="23">
        <v>0</v>
      </c>
      <c r="U807" s="23">
        <v>0</v>
      </c>
      <c r="V807" s="23">
        <v>0</v>
      </c>
      <c r="W807" s="5">
        <f t="shared" si="24"/>
        <v>50</v>
      </c>
      <c r="X807" s="5">
        <f t="shared" si="25"/>
        <v>150</v>
      </c>
      <c r="Y807" s="13">
        <v>41708000</v>
      </c>
      <c r="Z807" s="20">
        <v>37</v>
      </c>
      <c r="AA807" s="20">
        <v>38</v>
      </c>
      <c r="AB807" s="20">
        <v>40</v>
      </c>
      <c r="AC807" s="51"/>
    </row>
    <row r="808" spans="1:29" s="4" customFormat="1" ht="13.5" hidden="1" customHeight="1" x14ac:dyDescent="0.25">
      <c r="A808" s="25">
        <v>16</v>
      </c>
      <c r="B808" s="24" t="s">
        <v>1314</v>
      </c>
      <c r="C808" s="24" t="s">
        <v>278</v>
      </c>
      <c r="D808" s="25">
        <v>71</v>
      </c>
      <c r="E808" s="25" t="s">
        <v>292</v>
      </c>
      <c r="F808" s="24" t="s">
        <v>280</v>
      </c>
      <c r="G808" s="24" t="s">
        <v>281</v>
      </c>
      <c r="H808" s="24" t="s">
        <v>35</v>
      </c>
      <c r="I808" s="24"/>
      <c r="J808" s="24" t="s">
        <v>274</v>
      </c>
      <c r="K808" s="24" t="s">
        <v>282</v>
      </c>
      <c r="L808" s="26">
        <v>23</v>
      </c>
      <c r="M808" s="27">
        <v>2565</v>
      </c>
      <c r="N808" s="28" t="s">
        <v>1366</v>
      </c>
      <c r="O808" s="29" t="s">
        <v>1369</v>
      </c>
      <c r="P808" s="29" t="s">
        <v>294</v>
      </c>
      <c r="Q808" s="30">
        <v>600</v>
      </c>
      <c r="R808" s="6" t="s">
        <v>41</v>
      </c>
      <c r="S808" s="8">
        <v>150</v>
      </c>
      <c r="T808" s="23">
        <v>0</v>
      </c>
      <c r="U808" s="23">
        <v>0</v>
      </c>
      <c r="V808" s="23">
        <v>0</v>
      </c>
      <c r="W808" s="5">
        <f t="shared" si="24"/>
        <v>150</v>
      </c>
      <c r="X808" s="5">
        <f t="shared" si="25"/>
        <v>450</v>
      </c>
      <c r="Y808" s="13">
        <v>297913000</v>
      </c>
      <c r="Z808" s="20">
        <v>267</v>
      </c>
      <c r="AA808" s="20">
        <v>274</v>
      </c>
      <c r="AB808" s="20">
        <v>282</v>
      </c>
      <c r="AC808" s="51"/>
    </row>
    <row r="809" spans="1:29" s="4" customFormat="1" ht="13.5" hidden="1" customHeight="1" x14ac:dyDescent="0.25">
      <c r="A809" s="25">
        <v>16</v>
      </c>
      <c r="B809" s="24" t="s">
        <v>1314</v>
      </c>
      <c r="C809" s="24" t="s">
        <v>278</v>
      </c>
      <c r="D809" s="25">
        <v>76</v>
      </c>
      <c r="E809" s="25" t="s">
        <v>302</v>
      </c>
      <c r="F809" s="24" t="s">
        <v>280</v>
      </c>
      <c r="G809" s="24" t="s">
        <v>303</v>
      </c>
      <c r="H809" s="24" t="s">
        <v>35</v>
      </c>
      <c r="I809" s="24"/>
      <c r="J809" s="24" t="s">
        <v>274</v>
      </c>
      <c r="K809" s="24" t="s">
        <v>282</v>
      </c>
      <c r="L809" s="26">
        <v>23</v>
      </c>
      <c r="M809" s="27">
        <v>2565</v>
      </c>
      <c r="N809" s="28" t="s">
        <v>1366</v>
      </c>
      <c r="O809" s="29" t="s">
        <v>1370</v>
      </c>
      <c r="P809" s="29" t="s">
        <v>305</v>
      </c>
      <c r="Q809" s="30">
        <v>8000</v>
      </c>
      <c r="R809" s="6" t="s">
        <v>41</v>
      </c>
      <c r="S809" s="8">
        <v>2000</v>
      </c>
      <c r="T809" s="23">
        <v>0</v>
      </c>
      <c r="U809" s="23">
        <v>0</v>
      </c>
      <c r="V809" s="23">
        <v>0</v>
      </c>
      <c r="W809" s="5">
        <f t="shared" si="24"/>
        <v>2000</v>
      </c>
      <c r="X809" s="5">
        <f t="shared" si="25"/>
        <v>6000</v>
      </c>
      <c r="Y809" s="13">
        <v>822256000</v>
      </c>
      <c r="Z809" s="20">
        <v>736</v>
      </c>
      <c r="AA809" s="20">
        <v>758</v>
      </c>
      <c r="AB809" s="20">
        <v>780</v>
      </c>
      <c r="AC809" s="51"/>
    </row>
    <row r="810" spans="1:29" s="4" customFormat="1" ht="13.5" hidden="1" customHeight="1" x14ac:dyDescent="0.25">
      <c r="A810" s="25">
        <v>16</v>
      </c>
      <c r="B810" s="24" t="s">
        <v>1314</v>
      </c>
      <c r="C810" s="24" t="s">
        <v>88</v>
      </c>
      <c r="D810" s="25">
        <v>77</v>
      </c>
      <c r="E810" s="25" t="s">
        <v>316</v>
      </c>
      <c r="F810" s="24" t="s">
        <v>90</v>
      </c>
      <c r="G810" s="24" t="s">
        <v>317</v>
      </c>
      <c r="H810" s="24" t="s">
        <v>35</v>
      </c>
      <c r="I810" s="24" t="s">
        <v>92</v>
      </c>
      <c r="J810" s="24" t="s">
        <v>274</v>
      </c>
      <c r="K810" s="24" t="s">
        <v>318</v>
      </c>
      <c r="L810" s="26">
        <v>25</v>
      </c>
      <c r="M810" s="27">
        <v>2528</v>
      </c>
      <c r="N810" s="28" t="s">
        <v>1371</v>
      </c>
      <c r="O810" s="29" t="s">
        <v>1372</v>
      </c>
      <c r="P810" s="29" t="s">
        <v>321</v>
      </c>
      <c r="Q810" s="30">
        <v>16</v>
      </c>
      <c r="R810" s="6" t="s">
        <v>41</v>
      </c>
      <c r="S810" s="8">
        <v>4</v>
      </c>
      <c r="T810" s="23">
        <v>0</v>
      </c>
      <c r="U810" s="23">
        <v>0</v>
      </c>
      <c r="V810" s="23">
        <v>0</v>
      </c>
      <c r="W810" s="5">
        <f t="shared" si="24"/>
        <v>4</v>
      </c>
      <c r="X810" s="5">
        <f t="shared" si="25"/>
        <v>12</v>
      </c>
      <c r="Y810" s="13">
        <v>8502608000</v>
      </c>
      <c r="Z810" s="20">
        <v>7611</v>
      </c>
      <c r="AA810" s="20">
        <v>7833</v>
      </c>
      <c r="AB810" s="20">
        <v>8060</v>
      </c>
      <c r="AC810" s="51"/>
    </row>
    <row r="811" spans="1:29" s="4" customFormat="1" ht="13.5" hidden="1" customHeight="1" x14ac:dyDescent="0.25">
      <c r="A811" s="25">
        <v>16</v>
      </c>
      <c r="B811" s="24" t="s">
        <v>1314</v>
      </c>
      <c r="C811" s="24" t="s">
        <v>216</v>
      </c>
      <c r="D811" s="25">
        <v>79</v>
      </c>
      <c r="E811" s="25" t="s">
        <v>325</v>
      </c>
      <c r="F811" s="24" t="s">
        <v>280</v>
      </c>
      <c r="G811" s="24" t="s">
        <v>326</v>
      </c>
      <c r="H811" s="24" t="s">
        <v>59</v>
      </c>
      <c r="I811" s="24"/>
      <c r="J811" s="24" t="s">
        <v>274</v>
      </c>
      <c r="K811" s="24" t="s">
        <v>327</v>
      </c>
      <c r="L811" s="26">
        <v>26</v>
      </c>
      <c r="M811" s="27">
        <v>2370</v>
      </c>
      <c r="N811" s="28" t="s">
        <v>1373</v>
      </c>
      <c r="O811" s="29" t="s">
        <v>1374</v>
      </c>
      <c r="P811" s="29" t="s">
        <v>330</v>
      </c>
      <c r="Q811" s="30">
        <v>4</v>
      </c>
      <c r="R811" s="6" t="s">
        <v>41</v>
      </c>
      <c r="S811" s="8">
        <v>1</v>
      </c>
      <c r="T811" s="23">
        <v>0</v>
      </c>
      <c r="U811" s="23">
        <v>0</v>
      </c>
      <c r="V811" s="23">
        <v>0</v>
      </c>
      <c r="W811" s="5">
        <f t="shared" si="24"/>
        <v>1</v>
      </c>
      <c r="X811" s="5">
        <f t="shared" si="25"/>
        <v>3</v>
      </c>
      <c r="Y811" s="13">
        <v>387296000</v>
      </c>
      <c r="Z811" s="20">
        <v>347</v>
      </c>
      <c r="AA811" s="20">
        <v>357</v>
      </c>
      <c r="AB811" s="20">
        <v>367</v>
      </c>
      <c r="AC811" s="51"/>
    </row>
    <row r="812" spans="1:29" s="4" customFormat="1" ht="13.5" hidden="1" customHeight="1" x14ac:dyDescent="0.25">
      <c r="A812" s="25">
        <v>16</v>
      </c>
      <c r="B812" s="24" t="s">
        <v>1314</v>
      </c>
      <c r="C812" s="24" t="s">
        <v>101</v>
      </c>
      <c r="D812" s="25">
        <v>82</v>
      </c>
      <c r="E812" s="25" t="s">
        <v>334</v>
      </c>
      <c r="F812" s="24" t="s">
        <v>272</v>
      </c>
      <c r="G812" s="24" t="s">
        <v>335</v>
      </c>
      <c r="H812" s="24" t="s">
        <v>35</v>
      </c>
      <c r="I812" s="24"/>
      <c r="J812" s="24" t="s">
        <v>274</v>
      </c>
      <c r="K812" s="24" t="s">
        <v>336</v>
      </c>
      <c r="L812" s="26">
        <v>28</v>
      </c>
      <c r="M812" s="27">
        <v>2355</v>
      </c>
      <c r="N812" s="28" t="s">
        <v>1375</v>
      </c>
      <c r="O812" s="29" t="s">
        <v>1376</v>
      </c>
      <c r="P812" s="29" t="s">
        <v>64</v>
      </c>
      <c r="Q812" s="30">
        <v>9</v>
      </c>
      <c r="R812" s="6" t="s">
        <v>41</v>
      </c>
      <c r="S812" s="8">
        <v>9</v>
      </c>
      <c r="T812" s="23">
        <v>0</v>
      </c>
      <c r="U812" s="23">
        <v>0</v>
      </c>
      <c r="V812" s="23">
        <v>0</v>
      </c>
      <c r="W812" s="5">
        <f t="shared" si="24"/>
        <v>9</v>
      </c>
      <c r="X812" s="5">
        <f t="shared" si="25"/>
        <v>0</v>
      </c>
      <c r="Y812" s="13">
        <v>345588000</v>
      </c>
      <c r="Z812" s="20">
        <v>309</v>
      </c>
      <c r="AA812" s="20">
        <v>318</v>
      </c>
      <c r="AB812" s="20">
        <v>328</v>
      </c>
      <c r="AC812" s="51"/>
    </row>
    <row r="813" spans="1:29" s="4" customFormat="1" ht="13.5" hidden="1" customHeight="1" x14ac:dyDescent="0.25">
      <c r="A813" s="25">
        <v>16</v>
      </c>
      <c r="B813" s="24" t="s">
        <v>1314</v>
      </c>
      <c r="C813" s="24" t="s">
        <v>101</v>
      </c>
      <c r="D813" s="25">
        <v>83</v>
      </c>
      <c r="E813" s="25" t="s">
        <v>339</v>
      </c>
      <c r="F813" s="24" t="s">
        <v>272</v>
      </c>
      <c r="G813" s="24" t="s">
        <v>335</v>
      </c>
      <c r="H813" s="24" t="s">
        <v>35</v>
      </c>
      <c r="I813" s="24"/>
      <c r="J813" s="24" t="s">
        <v>274</v>
      </c>
      <c r="K813" s="24" t="s">
        <v>336</v>
      </c>
      <c r="L813" s="26">
        <v>28</v>
      </c>
      <c r="M813" s="27">
        <v>2355</v>
      </c>
      <c r="N813" s="28" t="s">
        <v>1375</v>
      </c>
      <c r="O813" s="29" t="s">
        <v>1377</v>
      </c>
      <c r="P813" s="29" t="s">
        <v>64</v>
      </c>
      <c r="Q813" s="30">
        <v>1</v>
      </c>
      <c r="R813" s="6" t="s">
        <v>41</v>
      </c>
      <c r="S813" s="8">
        <v>1</v>
      </c>
      <c r="T813" s="23">
        <v>0</v>
      </c>
      <c r="U813" s="23">
        <v>0</v>
      </c>
      <c r="V813" s="23">
        <v>0</v>
      </c>
      <c r="W813" s="5">
        <f t="shared" si="24"/>
        <v>1</v>
      </c>
      <c r="X813" s="5">
        <f t="shared" si="25"/>
        <v>0</v>
      </c>
      <c r="Y813" s="13">
        <v>89372000</v>
      </c>
      <c r="Z813" s="20">
        <v>80</v>
      </c>
      <c r="AA813" s="20">
        <v>82</v>
      </c>
      <c r="AB813" s="20">
        <v>85</v>
      </c>
      <c r="AC813" s="51"/>
    </row>
    <row r="814" spans="1:29" s="4" customFormat="1" ht="13.5" hidden="1" customHeight="1" x14ac:dyDescent="0.25">
      <c r="A814" s="25">
        <v>16</v>
      </c>
      <c r="B814" s="24" t="s">
        <v>1314</v>
      </c>
      <c r="C814" s="24" t="s">
        <v>101</v>
      </c>
      <c r="D814" s="25">
        <v>85</v>
      </c>
      <c r="E814" s="25" t="s">
        <v>343</v>
      </c>
      <c r="F814" s="24" t="s">
        <v>272</v>
      </c>
      <c r="G814" s="24" t="s">
        <v>335</v>
      </c>
      <c r="H814" s="24" t="s">
        <v>35</v>
      </c>
      <c r="I814" s="24"/>
      <c r="J814" s="24" t="s">
        <v>274</v>
      </c>
      <c r="K814" s="24" t="s">
        <v>336</v>
      </c>
      <c r="L814" s="26">
        <v>28</v>
      </c>
      <c r="M814" s="27">
        <v>2355</v>
      </c>
      <c r="N814" s="28" t="s">
        <v>1375</v>
      </c>
      <c r="O814" s="29" t="s">
        <v>1378</v>
      </c>
      <c r="P814" s="29" t="s">
        <v>64</v>
      </c>
      <c r="Q814" s="30">
        <v>2</v>
      </c>
      <c r="R814" s="6" t="s">
        <v>41</v>
      </c>
      <c r="S814" s="8">
        <v>2</v>
      </c>
      <c r="T814" s="23">
        <v>0</v>
      </c>
      <c r="U814" s="23">
        <v>0</v>
      </c>
      <c r="V814" s="23">
        <v>0</v>
      </c>
      <c r="W814" s="5">
        <f t="shared" si="24"/>
        <v>2</v>
      </c>
      <c r="X814" s="5">
        <f t="shared" si="25"/>
        <v>0</v>
      </c>
      <c r="Y814" s="13">
        <v>148957000</v>
      </c>
      <c r="Z814" s="20">
        <v>133</v>
      </c>
      <c r="AA814" s="20">
        <v>137</v>
      </c>
      <c r="AB814" s="20">
        <v>141</v>
      </c>
      <c r="AC814" s="51"/>
    </row>
    <row r="815" spans="1:29" s="4" customFormat="1" ht="13.5" hidden="1" customHeight="1" x14ac:dyDescent="0.25">
      <c r="A815" s="25">
        <v>16</v>
      </c>
      <c r="B815" s="24" t="s">
        <v>1314</v>
      </c>
      <c r="C815" s="24" t="s">
        <v>149</v>
      </c>
      <c r="D815" s="25">
        <v>91</v>
      </c>
      <c r="E815" s="25" t="s">
        <v>520</v>
      </c>
      <c r="F815" s="24" t="s">
        <v>151</v>
      </c>
      <c r="G815" s="24" t="s">
        <v>356</v>
      </c>
      <c r="H815" s="24" t="s">
        <v>59</v>
      </c>
      <c r="I815" s="24" t="s">
        <v>357</v>
      </c>
      <c r="J815" s="24" t="s">
        <v>153</v>
      </c>
      <c r="K815" s="24" t="s">
        <v>358</v>
      </c>
      <c r="L815" s="26">
        <v>30</v>
      </c>
      <c r="M815" s="27">
        <v>2588</v>
      </c>
      <c r="N815" s="28" t="s">
        <v>1379</v>
      </c>
      <c r="O815" s="29" t="s">
        <v>1380</v>
      </c>
      <c r="P815" s="29" t="s">
        <v>492</v>
      </c>
      <c r="Q815" s="30">
        <v>1</v>
      </c>
      <c r="R815" s="6" t="s">
        <v>41</v>
      </c>
      <c r="S815" s="8">
        <v>1</v>
      </c>
      <c r="T815" s="23">
        <v>0</v>
      </c>
      <c r="U815" s="23">
        <v>0</v>
      </c>
      <c r="V815" s="23">
        <v>0</v>
      </c>
      <c r="W815" s="5">
        <f t="shared" si="24"/>
        <v>1</v>
      </c>
      <c r="X815" s="5">
        <f t="shared" si="25"/>
        <v>0</v>
      </c>
      <c r="Y815" s="13">
        <v>23831000</v>
      </c>
      <c r="Z815" s="20">
        <v>21</v>
      </c>
      <c r="AA815" s="20">
        <v>22</v>
      </c>
      <c r="AB815" s="20">
        <v>23</v>
      </c>
      <c r="AC815" s="51"/>
    </row>
    <row r="816" spans="1:29" s="4" customFormat="1" ht="13.5" hidden="1" customHeight="1" x14ac:dyDescent="0.25">
      <c r="A816" s="25">
        <v>16</v>
      </c>
      <c r="B816" s="24" t="s">
        <v>1314</v>
      </c>
      <c r="C816" s="24" t="s">
        <v>149</v>
      </c>
      <c r="D816" s="25">
        <v>92</v>
      </c>
      <c r="E816" s="25" t="s">
        <v>355</v>
      </c>
      <c r="F816" s="24" t="s">
        <v>151</v>
      </c>
      <c r="G816" s="24" t="s">
        <v>356</v>
      </c>
      <c r="H816" s="24" t="s">
        <v>59</v>
      </c>
      <c r="I816" s="24" t="s">
        <v>357</v>
      </c>
      <c r="J816" s="24" t="s">
        <v>153</v>
      </c>
      <c r="K816" s="24" t="s">
        <v>358</v>
      </c>
      <c r="L816" s="26">
        <v>30</v>
      </c>
      <c r="M816" s="27">
        <v>2588</v>
      </c>
      <c r="N816" s="28" t="s">
        <v>1379</v>
      </c>
      <c r="O816" s="29" t="s">
        <v>659</v>
      </c>
      <c r="P816" s="29" t="s">
        <v>67</v>
      </c>
      <c r="Q816" s="30">
        <v>1</v>
      </c>
      <c r="R816" s="6" t="s">
        <v>41</v>
      </c>
      <c r="S816" s="8">
        <v>1</v>
      </c>
      <c r="T816" s="23">
        <v>0</v>
      </c>
      <c r="U816" s="23">
        <v>0</v>
      </c>
      <c r="V816" s="23">
        <v>0</v>
      </c>
      <c r="W816" s="5">
        <f t="shared" si="24"/>
        <v>1</v>
      </c>
      <c r="X816" s="5">
        <f t="shared" si="25"/>
        <v>0</v>
      </c>
      <c r="Y816" s="13">
        <v>780547000</v>
      </c>
      <c r="Z816" s="20">
        <v>698</v>
      </c>
      <c r="AA816" s="20">
        <v>719</v>
      </c>
      <c r="AB816" s="20">
        <v>739</v>
      </c>
      <c r="AC816" s="51"/>
    </row>
    <row r="817" spans="1:29" s="4" customFormat="1" ht="13.5" hidden="1" customHeight="1" x14ac:dyDescent="0.25">
      <c r="A817" s="25">
        <v>16</v>
      </c>
      <c r="B817" s="24" t="s">
        <v>1314</v>
      </c>
      <c r="C817" s="24" t="s">
        <v>149</v>
      </c>
      <c r="D817" s="25">
        <v>93</v>
      </c>
      <c r="E817" s="25" t="s">
        <v>361</v>
      </c>
      <c r="F817" s="24" t="s">
        <v>151</v>
      </c>
      <c r="G817" s="24" t="s">
        <v>362</v>
      </c>
      <c r="H817" s="24" t="s">
        <v>59</v>
      </c>
      <c r="I817" s="24" t="s">
        <v>357</v>
      </c>
      <c r="J817" s="24" t="s">
        <v>153</v>
      </c>
      <c r="K817" s="24" t="s">
        <v>358</v>
      </c>
      <c r="L817" s="26">
        <v>30</v>
      </c>
      <c r="M817" s="27">
        <v>2588</v>
      </c>
      <c r="N817" s="28" t="s">
        <v>1379</v>
      </c>
      <c r="O817" s="29" t="s">
        <v>1381</v>
      </c>
      <c r="P817" s="29" t="s">
        <v>364</v>
      </c>
      <c r="Q817" s="30">
        <v>4</v>
      </c>
      <c r="R817" s="6" t="s">
        <v>41</v>
      </c>
      <c r="S817" s="8">
        <v>1</v>
      </c>
      <c r="T817" s="23">
        <v>0</v>
      </c>
      <c r="U817" s="23">
        <v>0</v>
      </c>
      <c r="V817" s="23">
        <v>0</v>
      </c>
      <c r="W817" s="5">
        <f t="shared" si="24"/>
        <v>1</v>
      </c>
      <c r="X817" s="5">
        <f t="shared" si="25"/>
        <v>3</v>
      </c>
      <c r="Y817" s="13">
        <v>5868995000</v>
      </c>
      <c r="Z817" s="20">
        <v>5253</v>
      </c>
      <c r="AA817" s="20">
        <v>5406</v>
      </c>
      <c r="AB817" s="20">
        <v>5563</v>
      </c>
      <c r="AC817" s="51"/>
    </row>
    <row r="818" spans="1:29" s="4" customFormat="1" ht="13.5" hidden="1" customHeight="1" x14ac:dyDescent="0.25">
      <c r="A818" s="25">
        <v>16</v>
      </c>
      <c r="B818" s="24" t="s">
        <v>1314</v>
      </c>
      <c r="C818" s="24" t="s">
        <v>149</v>
      </c>
      <c r="D818" s="25">
        <v>94</v>
      </c>
      <c r="E818" s="25" t="s">
        <v>365</v>
      </c>
      <c r="F818" s="24" t="s">
        <v>151</v>
      </c>
      <c r="G818" s="24" t="s">
        <v>366</v>
      </c>
      <c r="H818" s="24" t="s">
        <v>59</v>
      </c>
      <c r="I818" s="24" t="s">
        <v>357</v>
      </c>
      <c r="J818" s="24" t="s">
        <v>153</v>
      </c>
      <c r="K818" s="24" t="s">
        <v>358</v>
      </c>
      <c r="L818" s="26">
        <v>30</v>
      </c>
      <c r="M818" s="27">
        <v>2588</v>
      </c>
      <c r="N818" s="28" t="s">
        <v>1379</v>
      </c>
      <c r="O818" s="29" t="s">
        <v>1382</v>
      </c>
      <c r="P818" s="29" t="s">
        <v>368</v>
      </c>
      <c r="Q818" s="30">
        <v>4</v>
      </c>
      <c r="R818" s="6" t="s">
        <v>41</v>
      </c>
      <c r="S818" s="8">
        <v>1</v>
      </c>
      <c r="T818" s="23">
        <v>0</v>
      </c>
      <c r="U818" s="23">
        <v>0</v>
      </c>
      <c r="V818" s="23">
        <v>0</v>
      </c>
      <c r="W818" s="5">
        <f t="shared" si="24"/>
        <v>1</v>
      </c>
      <c r="X818" s="5">
        <f t="shared" si="25"/>
        <v>3</v>
      </c>
      <c r="Y818" s="13">
        <v>2264181000</v>
      </c>
      <c r="Z818" s="20">
        <v>2026</v>
      </c>
      <c r="AA818" s="20">
        <v>2085</v>
      </c>
      <c r="AB818" s="20">
        <v>2146</v>
      </c>
      <c r="AC818" s="51"/>
    </row>
    <row r="819" spans="1:29" s="4" customFormat="1" ht="13.5" hidden="1" customHeight="1" x14ac:dyDescent="0.25">
      <c r="A819" s="25">
        <v>16</v>
      </c>
      <c r="B819" s="24" t="s">
        <v>1314</v>
      </c>
      <c r="C819" s="24" t="s">
        <v>149</v>
      </c>
      <c r="D819" s="25">
        <v>114</v>
      </c>
      <c r="E819" s="25" t="s">
        <v>158</v>
      </c>
      <c r="F819" s="24" t="s">
        <v>151</v>
      </c>
      <c r="G819" s="24" t="s">
        <v>1383</v>
      </c>
      <c r="H819" s="24" t="s">
        <v>59</v>
      </c>
      <c r="I819" s="24"/>
      <c r="J819" s="24" t="s">
        <v>153</v>
      </c>
      <c r="K819" s="24" t="s">
        <v>358</v>
      </c>
      <c r="L819" s="26">
        <v>30</v>
      </c>
      <c r="M819" s="27">
        <v>2588</v>
      </c>
      <c r="N819" s="28" t="s">
        <v>1379</v>
      </c>
      <c r="O819" s="29" t="s">
        <v>1384</v>
      </c>
      <c r="P819" s="29" t="s">
        <v>160</v>
      </c>
      <c r="Q819" s="30">
        <v>4</v>
      </c>
      <c r="R819" s="6" t="s">
        <v>41</v>
      </c>
      <c r="S819" s="8">
        <v>1</v>
      </c>
      <c r="T819" s="23">
        <v>0</v>
      </c>
      <c r="U819" s="23">
        <v>0</v>
      </c>
      <c r="V819" s="23">
        <v>0</v>
      </c>
      <c r="W819" s="5">
        <f t="shared" si="24"/>
        <v>1</v>
      </c>
      <c r="X819" s="5">
        <f t="shared" si="25"/>
        <v>3</v>
      </c>
      <c r="Y819" s="13">
        <v>89372000</v>
      </c>
      <c r="Z819" s="20">
        <v>80</v>
      </c>
      <c r="AA819" s="20">
        <v>82</v>
      </c>
      <c r="AB819" s="20">
        <v>84</v>
      </c>
      <c r="AC819" s="51"/>
    </row>
    <row r="820" spans="1:29" s="4" customFormat="1" ht="13.5" hidden="1" customHeight="1" x14ac:dyDescent="0.25">
      <c r="A820" s="25">
        <v>16</v>
      </c>
      <c r="B820" s="24" t="s">
        <v>1314</v>
      </c>
      <c r="C820" s="24" t="s">
        <v>175</v>
      </c>
      <c r="D820" s="25">
        <v>96</v>
      </c>
      <c r="E820" s="25" t="s">
        <v>376</v>
      </c>
      <c r="F820" s="24" t="s">
        <v>370</v>
      </c>
      <c r="G820" s="24" t="s">
        <v>371</v>
      </c>
      <c r="H820" s="24" t="s">
        <v>35</v>
      </c>
      <c r="I820" s="24"/>
      <c r="J820" s="24" t="s">
        <v>153</v>
      </c>
      <c r="K820" s="24" t="s">
        <v>372</v>
      </c>
      <c r="L820" s="26">
        <v>31</v>
      </c>
      <c r="M820" s="27">
        <v>2579</v>
      </c>
      <c r="N820" s="28" t="s">
        <v>1385</v>
      </c>
      <c r="O820" s="29" t="s">
        <v>1386</v>
      </c>
      <c r="P820" s="29" t="s">
        <v>40</v>
      </c>
      <c r="Q820" s="30">
        <v>2</v>
      </c>
      <c r="R820" s="6" t="s">
        <v>41</v>
      </c>
      <c r="S820" s="8">
        <v>2</v>
      </c>
      <c r="T820" s="23">
        <v>0</v>
      </c>
      <c r="U820" s="23">
        <v>0</v>
      </c>
      <c r="V820" s="23">
        <v>0</v>
      </c>
      <c r="W820" s="5">
        <f t="shared" si="24"/>
        <v>2</v>
      </c>
      <c r="X820" s="5">
        <f t="shared" si="25"/>
        <v>0</v>
      </c>
      <c r="Y820" s="13">
        <v>750761000</v>
      </c>
      <c r="Z820" s="20">
        <v>672</v>
      </c>
      <c r="AA820" s="20">
        <v>691</v>
      </c>
      <c r="AB820" s="20">
        <v>711</v>
      </c>
      <c r="AC820" s="51"/>
    </row>
    <row r="821" spans="1:29" s="4" customFormat="1" ht="13.5" hidden="1" customHeight="1" x14ac:dyDescent="0.25">
      <c r="A821" s="25">
        <v>16</v>
      </c>
      <c r="B821" s="24" t="s">
        <v>1314</v>
      </c>
      <c r="C821" s="24" t="s">
        <v>149</v>
      </c>
      <c r="D821" s="25">
        <v>97</v>
      </c>
      <c r="E821" s="25" t="s">
        <v>378</v>
      </c>
      <c r="F821" s="24" t="s">
        <v>379</v>
      </c>
      <c r="G821" s="24" t="s">
        <v>380</v>
      </c>
      <c r="H821" s="24" t="s">
        <v>35</v>
      </c>
      <c r="I821" s="24"/>
      <c r="J821" s="24" t="s">
        <v>153</v>
      </c>
      <c r="K821" s="24" t="s">
        <v>154</v>
      </c>
      <c r="L821" s="26">
        <v>32</v>
      </c>
      <c r="M821" s="27">
        <v>2451</v>
      </c>
      <c r="N821" s="28" t="s">
        <v>1387</v>
      </c>
      <c r="O821" s="29" t="s">
        <v>1047</v>
      </c>
      <c r="P821" s="29" t="s">
        <v>383</v>
      </c>
      <c r="Q821" s="30">
        <v>60</v>
      </c>
      <c r="R821" s="6" t="s">
        <v>41</v>
      </c>
      <c r="S821" s="8">
        <v>15</v>
      </c>
      <c r="T821" s="23">
        <v>0</v>
      </c>
      <c r="U821" s="23">
        <v>0</v>
      </c>
      <c r="V821" s="23">
        <v>0</v>
      </c>
      <c r="W821" s="5">
        <f t="shared" si="24"/>
        <v>15</v>
      </c>
      <c r="X821" s="5">
        <f t="shared" si="25"/>
        <v>45</v>
      </c>
      <c r="Y821" s="13">
        <v>744795000</v>
      </c>
      <c r="Z821" s="20">
        <v>666</v>
      </c>
      <c r="AA821" s="20">
        <v>686</v>
      </c>
      <c r="AB821" s="20">
        <v>706</v>
      </c>
      <c r="AC821" s="51"/>
    </row>
    <row r="822" spans="1:29" s="4" customFormat="1" ht="13.5" hidden="1" customHeight="1" x14ac:dyDescent="0.25">
      <c r="A822" s="25">
        <v>16</v>
      </c>
      <c r="B822" s="24" t="s">
        <v>1314</v>
      </c>
      <c r="C822" s="24" t="s">
        <v>149</v>
      </c>
      <c r="D822" s="25">
        <v>98</v>
      </c>
      <c r="E822" s="25" t="s">
        <v>384</v>
      </c>
      <c r="F822" s="24" t="s">
        <v>379</v>
      </c>
      <c r="G822" s="24" t="s">
        <v>385</v>
      </c>
      <c r="H822" s="24" t="s">
        <v>35</v>
      </c>
      <c r="I822" s="24"/>
      <c r="J822" s="24" t="s">
        <v>153</v>
      </c>
      <c r="K822" s="24" t="s">
        <v>154</v>
      </c>
      <c r="L822" s="26">
        <v>32</v>
      </c>
      <c r="M822" s="27">
        <v>2451</v>
      </c>
      <c r="N822" s="28" t="s">
        <v>1387</v>
      </c>
      <c r="O822" s="29" t="s">
        <v>1388</v>
      </c>
      <c r="P822" s="29" t="s">
        <v>200</v>
      </c>
      <c r="Q822" s="30">
        <v>400</v>
      </c>
      <c r="R822" s="6" t="s">
        <v>41</v>
      </c>
      <c r="S822" s="8">
        <v>100</v>
      </c>
      <c r="T822" s="23">
        <v>0</v>
      </c>
      <c r="U822" s="23">
        <v>0</v>
      </c>
      <c r="V822" s="23">
        <v>0</v>
      </c>
      <c r="W822" s="5">
        <f t="shared" si="24"/>
        <v>100</v>
      </c>
      <c r="X822" s="5">
        <f t="shared" si="25"/>
        <v>300</v>
      </c>
      <c r="Y822" s="13">
        <v>572006000</v>
      </c>
      <c r="Z822" s="20">
        <v>512</v>
      </c>
      <c r="AA822" s="20">
        <v>526</v>
      </c>
      <c r="AB822" s="20">
        <v>542</v>
      </c>
      <c r="AC822" s="51"/>
    </row>
    <row r="823" spans="1:29" s="4" customFormat="1" ht="13.5" hidden="1" customHeight="1" x14ac:dyDescent="0.25">
      <c r="A823" s="25">
        <v>16</v>
      </c>
      <c r="B823" s="24" t="s">
        <v>1314</v>
      </c>
      <c r="C823" s="24" t="s">
        <v>149</v>
      </c>
      <c r="D823" s="25">
        <v>99</v>
      </c>
      <c r="E823" s="25" t="s">
        <v>387</v>
      </c>
      <c r="F823" s="24" t="s">
        <v>379</v>
      </c>
      <c r="G823" s="24" t="s">
        <v>388</v>
      </c>
      <c r="H823" s="24" t="s">
        <v>59</v>
      </c>
      <c r="I823" s="24"/>
      <c r="J823" s="24" t="s">
        <v>153</v>
      </c>
      <c r="K823" s="24" t="s">
        <v>154</v>
      </c>
      <c r="L823" s="26">
        <v>32</v>
      </c>
      <c r="M823" s="27">
        <v>2451</v>
      </c>
      <c r="N823" s="28" t="s">
        <v>1387</v>
      </c>
      <c r="O823" s="29" t="s">
        <v>1389</v>
      </c>
      <c r="P823" s="29" t="s">
        <v>390</v>
      </c>
      <c r="Q823" s="30">
        <v>54</v>
      </c>
      <c r="R823" s="6" t="s">
        <v>41</v>
      </c>
      <c r="S823" s="8">
        <v>14</v>
      </c>
      <c r="T823" s="23">
        <v>0</v>
      </c>
      <c r="U823" s="23">
        <v>0</v>
      </c>
      <c r="V823" s="23">
        <v>0</v>
      </c>
      <c r="W823" s="5">
        <f t="shared" si="24"/>
        <v>14</v>
      </c>
      <c r="X823" s="5">
        <f t="shared" si="25"/>
        <v>40</v>
      </c>
      <c r="Y823" s="13">
        <v>327712000</v>
      </c>
      <c r="Z823" s="20">
        <v>293</v>
      </c>
      <c r="AA823" s="20">
        <v>301</v>
      </c>
      <c r="AB823" s="20">
        <v>310</v>
      </c>
      <c r="AC823" s="51"/>
    </row>
    <row r="824" spans="1:29" s="4" customFormat="1" ht="13.5" hidden="1" customHeight="1" x14ac:dyDescent="0.25">
      <c r="A824" s="25">
        <v>16</v>
      </c>
      <c r="B824" s="24" t="s">
        <v>1314</v>
      </c>
      <c r="C824" s="24" t="s">
        <v>186</v>
      </c>
      <c r="D824" s="25">
        <v>62</v>
      </c>
      <c r="E824" s="25" t="s">
        <v>401</v>
      </c>
      <c r="F824" s="24" t="s">
        <v>272</v>
      </c>
      <c r="G824" s="24" t="s">
        <v>402</v>
      </c>
      <c r="H824" s="24" t="s">
        <v>35</v>
      </c>
      <c r="I824" s="24"/>
      <c r="J824" s="24" t="s">
        <v>274</v>
      </c>
      <c r="K824" s="24" t="s">
        <v>275</v>
      </c>
      <c r="L824" s="26">
        <v>33</v>
      </c>
      <c r="M824" s="27">
        <v>2553</v>
      </c>
      <c r="N824" s="28" t="s">
        <v>1390</v>
      </c>
      <c r="O824" s="29" t="s">
        <v>673</v>
      </c>
      <c r="P824" s="29" t="s">
        <v>67</v>
      </c>
      <c r="Q824" s="30">
        <v>4</v>
      </c>
      <c r="R824" s="6" t="s">
        <v>41</v>
      </c>
      <c r="S824" s="8">
        <v>15</v>
      </c>
      <c r="T824" s="23">
        <v>0</v>
      </c>
      <c r="U824" s="23">
        <v>0</v>
      </c>
      <c r="V824" s="23">
        <v>0</v>
      </c>
      <c r="W824" s="5">
        <f t="shared" si="24"/>
        <v>15</v>
      </c>
      <c r="X824" s="5">
        <f t="shared" si="25"/>
        <v>-11</v>
      </c>
      <c r="Y824" s="13">
        <v>816301000</v>
      </c>
      <c r="Z824" s="20">
        <v>731</v>
      </c>
      <c r="AA824" s="20">
        <v>752</v>
      </c>
      <c r="AB824" s="20">
        <v>774</v>
      </c>
      <c r="AC824" s="51"/>
    </row>
    <row r="825" spans="1:29" s="4" customFormat="1" ht="13.5" hidden="1" customHeight="1" x14ac:dyDescent="0.25">
      <c r="A825" s="25">
        <v>16</v>
      </c>
      <c r="B825" s="24" t="s">
        <v>1314</v>
      </c>
      <c r="C825" s="24" t="s">
        <v>149</v>
      </c>
      <c r="D825" s="25">
        <v>103</v>
      </c>
      <c r="E825" s="25" t="s">
        <v>405</v>
      </c>
      <c r="F825" s="24" t="s">
        <v>406</v>
      </c>
      <c r="G825" s="24" t="s">
        <v>407</v>
      </c>
      <c r="H825" s="24" t="s">
        <v>59</v>
      </c>
      <c r="I825" s="24"/>
      <c r="J825" s="24" t="s">
        <v>153</v>
      </c>
      <c r="K825" s="24" t="s">
        <v>154</v>
      </c>
      <c r="L825" s="26">
        <v>34</v>
      </c>
      <c r="M825" s="27">
        <v>2459</v>
      </c>
      <c r="N825" s="28" t="s">
        <v>1391</v>
      </c>
      <c r="O825" s="29" t="s">
        <v>535</v>
      </c>
      <c r="P825" s="29" t="s">
        <v>410</v>
      </c>
      <c r="Q825" s="30">
        <v>4</v>
      </c>
      <c r="R825" s="6" t="s">
        <v>41</v>
      </c>
      <c r="S825" s="8">
        <v>1</v>
      </c>
      <c r="T825" s="23">
        <v>0</v>
      </c>
      <c r="U825" s="23">
        <v>0</v>
      </c>
      <c r="V825" s="23">
        <v>0</v>
      </c>
      <c r="W825" s="5">
        <f t="shared" si="24"/>
        <v>1</v>
      </c>
      <c r="X825" s="5">
        <f t="shared" si="25"/>
        <v>3</v>
      </c>
      <c r="Y825" s="13">
        <v>107248000</v>
      </c>
      <c r="Z825" s="20">
        <v>96</v>
      </c>
      <c r="AA825" s="20">
        <v>98</v>
      </c>
      <c r="AB825" s="20">
        <v>101</v>
      </c>
      <c r="AC825" s="51"/>
    </row>
    <row r="826" spans="1:29" s="4" customFormat="1" ht="13.5" hidden="1" customHeight="1" x14ac:dyDescent="0.25">
      <c r="A826" s="25">
        <v>16</v>
      </c>
      <c r="B826" s="24" t="s">
        <v>1314</v>
      </c>
      <c r="C826" s="24" t="s">
        <v>149</v>
      </c>
      <c r="D826" s="25">
        <v>104</v>
      </c>
      <c r="E826" s="25" t="s">
        <v>411</v>
      </c>
      <c r="F826" s="24" t="s">
        <v>406</v>
      </c>
      <c r="G826" s="24" t="s">
        <v>407</v>
      </c>
      <c r="H826" s="24" t="s">
        <v>59</v>
      </c>
      <c r="I826" s="24"/>
      <c r="J826" s="24" t="s">
        <v>153</v>
      </c>
      <c r="K826" s="24" t="s">
        <v>154</v>
      </c>
      <c r="L826" s="26">
        <v>34</v>
      </c>
      <c r="M826" s="27">
        <v>2459</v>
      </c>
      <c r="N826" s="28" t="s">
        <v>1391</v>
      </c>
      <c r="O826" s="29" t="s">
        <v>536</v>
      </c>
      <c r="P826" s="29" t="s">
        <v>413</v>
      </c>
      <c r="Q826" s="30">
        <v>4</v>
      </c>
      <c r="R826" s="6" t="s">
        <v>41</v>
      </c>
      <c r="S826" s="8">
        <v>1</v>
      </c>
      <c r="T826" s="23">
        <v>0</v>
      </c>
      <c r="U826" s="23">
        <v>0</v>
      </c>
      <c r="V826" s="23">
        <v>0</v>
      </c>
      <c r="W826" s="5">
        <f t="shared" si="24"/>
        <v>1</v>
      </c>
      <c r="X826" s="5">
        <f t="shared" si="25"/>
        <v>3</v>
      </c>
      <c r="Y826" s="13">
        <v>178755000</v>
      </c>
      <c r="Z826" s="20">
        <v>160</v>
      </c>
      <c r="AA826" s="20">
        <v>164</v>
      </c>
      <c r="AB826" s="20">
        <v>169</v>
      </c>
      <c r="AC826" s="51"/>
    </row>
    <row r="827" spans="1:29" s="4" customFormat="1" ht="13.5" hidden="1" customHeight="1" x14ac:dyDescent="0.25">
      <c r="A827" s="25">
        <v>16</v>
      </c>
      <c r="B827" s="24" t="s">
        <v>1314</v>
      </c>
      <c r="C827" s="24" t="s">
        <v>149</v>
      </c>
      <c r="D827" s="25">
        <v>106</v>
      </c>
      <c r="E827" s="25" t="s">
        <v>880</v>
      </c>
      <c r="F827" s="24" t="s">
        <v>406</v>
      </c>
      <c r="G827" s="24" t="s">
        <v>407</v>
      </c>
      <c r="H827" s="24" t="s">
        <v>59</v>
      </c>
      <c r="I827" s="24"/>
      <c r="J827" s="24" t="s">
        <v>153</v>
      </c>
      <c r="K827" s="24" t="s">
        <v>154</v>
      </c>
      <c r="L827" s="26">
        <v>34</v>
      </c>
      <c r="M827" s="27">
        <v>2459</v>
      </c>
      <c r="N827" s="28" t="s">
        <v>1391</v>
      </c>
      <c r="O827" s="29" t="s">
        <v>1392</v>
      </c>
      <c r="P827" s="29" t="s">
        <v>882</v>
      </c>
      <c r="Q827" s="30">
        <v>4</v>
      </c>
      <c r="R827" s="6" t="s">
        <v>41</v>
      </c>
      <c r="S827" s="8">
        <v>1</v>
      </c>
      <c r="T827" s="23">
        <v>0</v>
      </c>
      <c r="U827" s="23">
        <v>0</v>
      </c>
      <c r="V827" s="23">
        <v>0</v>
      </c>
      <c r="W827" s="5">
        <f t="shared" si="24"/>
        <v>1</v>
      </c>
      <c r="X827" s="5">
        <f t="shared" si="25"/>
        <v>3</v>
      </c>
      <c r="Y827" s="13">
        <v>83417000</v>
      </c>
      <c r="Z827" s="20">
        <v>74</v>
      </c>
      <c r="AA827" s="20">
        <v>76</v>
      </c>
      <c r="AB827" s="20">
        <v>79</v>
      </c>
      <c r="AC827" s="51"/>
    </row>
    <row r="828" spans="1:29" s="4" customFormat="1" ht="13.5" hidden="1" customHeight="1" x14ac:dyDescent="0.25">
      <c r="A828" s="25">
        <v>19</v>
      </c>
      <c r="B828" s="24" t="s">
        <v>1393</v>
      </c>
      <c r="C828" s="24" t="s">
        <v>31</v>
      </c>
      <c r="D828" s="25">
        <v>1</v>
      </c>
      <c r="E828" s="25" t="s">
        <v>32</v>
      </c>
      <c r="F828" s="24" t="s">
        <v>33</v>
      </c>
      <c r="G828" s="24" t="s">
        <v>34</v>
      </c>
      <c r="H828" s="24" t="s">
        <v>35</v>
      </c>
      <c r="I828" s="24"/>
      <c r="J828" s="24" t="s">
        <v>36</v>
      </c>
      <c r="K828" s="24" t="s">
        <v>37</v>
      </c>
      <c r="L828" s="26">
        <v>1</v>
      </c>
      <c r="M828" s="27">
        <v>2246</v>
      </c>
      <c r="N828" s="28" t="s">
        <v>1394</v>
      </c>
      <c r="O828" s="29" t="s">
        <v>1395</v>
      </c>
      <c r="P828" s="29" t="s">
        <v>40</v>
      </c>
      <c r="Q828" s="30">
        <v>260</v>
      </c>
      <c r="R828" s="6" t="s">
        <v>41</v>
      </c>
      <c r="S828" s="8">
        <v>65</v>
      </c>
      <c r="T828" s="23">
        <v>0</v>
      </c>
      <c r="U828" s="23">
        <v>0</v>
      </c>
      <c r="V828" s="23">
        <v>0</v>
      </c>
      <c r="W828" s="5">
        <f t="shared" si="24"/>
        <v>65</v>
      </c>
      <c r="X828" s="5">
        <f t="shared" si="25"/>
        <v>195</v>
      </c>
      <c r="Y828" s="13">
        <v>2098000000</v>
      </c>
      <c r="Z828" s="20">
        <v>1947</v>
      </c>
      <c r="AA828" s="20">
        <v>2004</v>
      </c>
      <c r="AB828" s="20">
        <v>2062</v>
      </c>
      <c r="AC828" s="51"/>
    </row>
    <row r="829" spans="1:29" s="4" customFormat="1" ht="13.5" hidden="1" customHeight="1" x14ac:dyDescent="0.25">
      <c r="A829" s="25">
        <v>19</v>
      </c>
      <c r="B829" s="24" t="s">
        <v>1393</v>
      </c>
      <c r="C829" s="24" t="s">
        <v>31</v>
      </c>
      <c r="D829" s="25">
        <v>2</v>
      </c>
      <c r="E829" s="25" t="s">
        <v>42</v>
      </c>
      <c r="F829" s="24" t="s">
        <v>33</v>
      </c>
      <c r="G829" s="24" t="s">
        <v>34</v>
      </c>
      <c r="H829" s="24" t="s">
        <v>35</v>
      </c>
      <c r="I829" s="24"/>
      <c r="J829" s="24" t="s">
        <v>36</v>
      </c>
      <c r="K829" s="24" t="s">
        <v>37</v>
      </c>
      <c r="L829" s="26">
        <v>1</v>
      </c>
      <c r="M829" s="27">
        <v>2246</v>
      </c>
      <c r="N829" s="28" t="s">
        <v>1394</v>
      </c>
      <c r="O829" s="29" t="s">
        <v>1396</v>
      </c>
      <c r="P829" s="29" t="s">
        <v>44</v>
      </c>
      <c r="Q829" s="30">
        <v>1200</v>
      </c>
      <c r="R829" s="6" t="s">
        <v>41</v>
      </c>
      <c r="S829" s="8">
        <v>300</v>
      </c>
      <c r="T829" s="23">
        <v>0</v>
      </c>
      <c r="U829" s="23">
        <v>0</v>
      </c>
      <c r="V829" s="23">
        <v>0</v>
      </c>
      <c r="W829" s="5">
        <f t="shared" si="24"/>
        <v>300</v>
      </c>
      <c r="X829" s="5">
        <f t="shared" si="25"/>
        <v>900</v>
      </c>
      <c r="Y829" s="13">
        <v>1374000000</v>
      </c>
      <c r="Z829" s="20">
        <v>1275</v>
      </c>
      <c r="AA829" s="20">
        <v>1313</v>
      </c>
      <c r="AB829" s="20">
        <v>1351</v>
      </c>
      <c r="AC829" s="51"/>
    </row>
    <row r="830" spans="1:29" s="4" customFormat="1" ht="13.5" hidden="1" customHeight="1" x14ac:dyDescent="0.25">
      <c r="A830" s="25">
        <v>19</v>
      </c>
      <c r="B830" s="24" t="s">
        <v>1393</v>
      </c>
      <c r="C830" s="24" t="s">
        <v>48</v>
      </c>
      <c r="D830" s="25">
        <v>4</v>
      </c>
      <c r="E830" s="25" t="s">
        <v>49</v>
      </c>
      <c r="F830" s="24" t="s">
        <v>50</v>
      </c>
      <c r="G830" s="24" t="s">
        <v>51</v>
      </c>
      <c r="H830" s="24" t="s">
        <v>35</v>
      </c>
      <c r="I830" s="24"/>
      <c r="J830" s="24" t="s">
        <v>36</v>
      </c>
      <c r="K830" s="24" t="s">
        <v>52</v>
      </c>
      <c r="L830" s="26">
        <v>2</v>
      </c>
      <c r="M830" s="27">
        <v>2281</v>
      </c>
      <c r="N830" s="28" t="s">
        <v>1397</v>
      </c>
      <c r="O830" s="29" t="s">
        <v>1398</v>
      </c>
      <c r="P830" s="29" t="s">
        <v>55</v>
      </c>
      <c r="Q830" s="30">
        <v>8000</v>
      </c>
      <c r="R830" s="6" t="s">
        <v>41</v>
      </c>
      <c r="S830" s="8">
        <v>2000</v>
      </c>
      <c r="T830" s="23">
        <v>0</v>
      </c>
      <c r="U830" s="23">
        <v>0</v>
      </c>
      <c r="V830" s="23">
        <v>0</v>
      </c>
      <c r="W830" s="5">
        <f t="shared" si="24"/>
        <v>2000</v>
      </c>
      <c r="X830" s="5">
        <f t="shared" si="25"/>
        <v>6000</v>
      </c>
      <c r="Y830" s="13">
        <v>3042000000</v>
      </c>
      <c r="Z830" s="20">
        <v>2823</v>
      </c>
      <c r="AA830" s="20">
        <v>2906</v>
      </c>
      <c r="AB830" s="20">
        <v>2990</v>
      </c>
      <c r="AC830" s="51"/>
    </row>
    <row r="831" spans="1:29" s="4" customFormat="1" ht="13.5" hidden="1" customHeight="1" x14ac:dyDescent="0.25">
      <c r="A831" s="25">
        <v>19</v>
      </c>
      <c r="B831" s="24" t="s">
        <v>1393</v>
      </c>
      <c r="C831" s="24" t="s">
        <v>31</v>
      </c>
      <c r="D831" s="25">
        <v>5</v>
      </c>
      <c r="E831" s="25" t="s">
        <v>56</v>
      </c>
      <c r="F831" s="24" t="s">
        <v>57</v>
      </c>
      <c r="G831" s="24" t="s">
        <v>58</v>
      </c>
      <c r="H831" s="24" t="s">
        <v>59</v>
      </c>
      <c r="I831" s="24" t="s">
        <v>60</v>
      </c>
      <c r="J831" s="24" t="s">
        <v>36</v>
      </c>
      <c r="K831" s="24" t="s">
        <v>61</v>
      </c>
      <c r="L831" s="26">
        <v>3</v>
      </c>
      <c r="M831" s="27">
        <v>2242</v>
      </c>
      <c r="N831" s="28" t="s">
        <v>1399</v>
      </c>
      <c r="O831" s="29" t="s">
        <v>63</v>
      </c>
      <c r="P831" s="29" t="s">
        <v>64</v>
      </c>
      <c r="Q831" s="30">
        <v>4</v>
      </c>
      <c r="R831" s="6" t="s">
        <v>41</v>
      </c>
      <c r="S831" s="8">
        <v>1</v>
      </c>
      <c r="T831" s="23">
        <v>0</v>
      </c>
      <c r="U831" s="23">
        <v>0</v>
      </c>
      <c r="V831" s="23">
        <v>0</v>
      </c>
      <c r="W831" s="5">
        <f t="shared" si="24"/>
        <v>1</v>
      </c>
      <c r="X831" s="5">
        <f t="shared" si="25"/>
        <v>3</v>
      </c>
      <c r="Y831" s="13">
        <v>1259000000</v>
      </c>
      <c r="Z831" s="20">
        <v>1168</v>
      </c>
      <c r="AA831" s="20">
        <v>1202</v>
      </c>
      <c r="AB831" s="20">
        <v>1237</v>
      </c>
      <c r="AC831" s="51"/>
    </row>
    <row r="832" spans="1:29" s="4" customFormat="1" ht="13.5" hidden="1" customHeight="1" x14ac:dyDescent="0.25">
      <c r="A832" s="25">
        <v>19</v>
      </c>
      <c r="B832" s="24" t="s">
        <v>1393</v>
      </c>
      <c r="C832" s="24" t="s">
        <v>31</v>
      </c>
      <c r="D832" s="25">
        <v>6</v>
      </c>
      <c r="E832" s="25" t="s">
        <v>65</v>
      </c>
      <c r="F832" s="24" t="s">
        <v>57</v>
      </c>
      <c r="G832" s="24" t="s">
        <v>58</v>
      </c>
      <c r="H832" s="24" t="s">
        <v>59</v>
      </c>
      <c r="I832" s="24" t="s">
        <v>60</v>
      </c>
      <c r="J832" s="24" t="s">
        <v>36</v>
      </c>
      <c r="K832" s="24" t="s">
        <v>61</v>
      </c>
      <c r="L832" s="26">
        <v>3</v>
      </c>
      <c r="M832" s="27">
        <v>2242</v>
      </c>
      <c r="N832" s="28" t="s">
        <v>1399</v>
      </c>
      <c r="O832" s="29" t="s">
        <v>1400</v>
      </c>
      <c r="P832" s="29" t="s">
        <v>67</v>
      </c>
      <c r="Q832" s="30">
        <v>6</v>
      </c>
      <c r="R832" s="6" t="s">
        <v>41</v>
      </c>
      <c r="S832" s="8">
        <v>1</v>
      </c>
      <c r="T832" s="23">
        <v>0</v>
      </c>
      <c r="U832" s="23">
        <v>0</v>
      </c>
      <c r="V832" s="23">
        <v>0</v>
      </c>
      <c r="W832" s="5">
        <f t="shared" si="24"/>
        <v>1</v>
      </c>
      <c r="X832" s="5">
        <f t="shared" si="25"/>
        <v>5</v>
      </c>
      <c r="Y832" s="13">
        <v>420000000</v>
      </c>
      <c r="Z832" s="20">
        <v>389</v>
      </c>
      <c r="AA832" s="20">
        <v>401</v>
      </c>
      <c r="AB832" s="20">
        <v>412</v>
      </c>
      <c r="AC832" s="51"/>
    </row>
    <row r="833" spans="1:29" s="4" customFormat="1" ht="13.5" hidden="1" customHeight="1" x14ac:dyDescent="0.25">
      <c r="A833" s="25">
        <v>19</v>
      </c>
      <c r="B833" s="24" t="s">
        <v>1393</v>
      </c>
      <c r="C833" s="24" t="s">
        <v>31</v>
      </c>
      <c r="D833" s="25">
        <v>7</v>
      </c>
      <c r="E833" s="25" t="s">
        <v>68</v>
      </c>
      <c r="F833" s="24" t="s">
        <v>33</v>
      </c>
      <c r="G833" s="24" t="s">
        <v>69</v>
      </c>
      <c r="H833" s="24" t="s">
        <v>35</v>
      </c>
      <c r="I833" s="24"/>
      <c r="J833" s="24" t="s">
        <v>36</v>
      </c>
      <c r="K833" s="24" t="s">
        <v>70</v>
      </c>
      <c r="L833" s="26">
        <v>4</v>
      </c>
      <c r="M833" s="27">
        <v>2248</v>
      </c>
      <c r="N833" s="28" t="s">
        <v>1401</v>
      </c>
      <c r="O833" s="29" t="s">
        <v>890</v>
      </c>
      <c r="P833" s="29" t="s">
        <v>73</v>
      </c>
      <c r="Q833" s="30">
        <v>8</v>
      </c>
      <c r="R833" s="6" t="s">
        <v>41</v>
      </c>
      <c r="S833" s="8">
        <v>2</v>
      </c>
      <c r="T833" s="23">
        <v>0</v>
      </c>
      <c r="U833" s="23">
        <v>0</v>
      </c>
      <c r="V833" s="23">
        <v>0</v>
      </c>
      <c r="W833" s="5">
        <f t="shared" si="24"/>
        <v>2</v>
      </c>
      <c r="X833" s="5">
        <f t="shared" si="25"/>
        <v>6</v>
      </c>
      <c r="Y833" s="13">
        <v>734000000</v>
      </c>
      <c r="Z833" s="20">
        <v>681</v>
      </c>
      <c r="AA833" s="20">
        <v>701</v>
      </c>
      <c r="AB833" s="20">
        <v>722</v>
      </c>
      <c r="AC833" s="51"/>
    </row>
    <row r="834" spans="1:29" s="4" customFormat="1" ht="13.5" hidden="1" customHeight="1" x14ac:dyDescent="0.25">
      <c r="A834" s="25">
        <v>19</v>
      </c>
      <c r="B834" s="24" t="s">
        <v>1393</v>
      </c>
      <c r="C834" s="24" t="s">
        <v>31</v>
      </c>
      <c r="D834" s="25">
        <v>8</v>
      </c>
      <c r="E834" s="25" t="s">
        <v>74</v>
      </c>
      <c r="F834" s="24" t="s">
        <v>33</v>
      </c>
      <c r="G834" s="24" t="s">
        <v>69</v>
      </c>
      <c r="H834" s="24" t="s">
        <v>35</v>
      </c>
      <c r="I834" s="24"/>
      <c r="J834" s="24" t="s">
        <v>36</v>
      </c>
      <c r="K834" s="24" t="s">
        <v>70</v>
      </c>
      <c r="L834" s="26">
        <v>4</v>
      </c>
      <c r="M834" s="27">
        <v>2248</v>
      </c>
      <c r="N834" s="28" t="s">
        <v>1401</v>
      </c>
      <c r="O834" s="29" t="s">
        <v>1402</v>
      </c>
      <c r="P834" s="29" t="s">
        <v>40</v>
      </c>
      <c r="Q834" s="30">
        <v>800</v>
      </c>
      <c r="R834" s="6" t="s">
        <v>41</v>
      </c>
      <c r="S834" s="8">
        <v>200</v>
      </c>
      <c r="T834" s="23">
        <v>0</v>
      </c>
      <c r="U834" s="23">
        <v>0</v>
      </c>
      <c r="V834" s="23">
        <v>0</v>
      </c>
      <c r="W834" s="5">
        <f t="shared" si="24"/>
        <v>200</v>
      </c>
      <c r="X834" s="5">
        <f t="shared" si="25"/>
        <v>600</v>
      </c>
      <c r="Y834" s="13">
        <v>315000000</v>
      </c>
      <c r="Z834" s="20">
        <v>292</v>
      </c>
      <c r="AA834" s="20">
        <v>301</v>
      </c>
      <c r="AB834" s="20">
        <v>309</v>
      </c>
      <c r="AC834" s="51"/>
    </row>
    <row r="835" spans="1:29" s="4" customFormat="1" ht="13.5" hidden="1" customHeight="1" x14ac:dyDescent="0.25">
      <c r="A835" s="25">
        <v>19</v>
      </c>
      <c r="B835" s="24" t="s">
        <v>1393</v>
      </c>
      <c r="C835" s="24" t="s">
        <v>31</v>
      </c>
      <c r="D835" s="25">
        <v>9</v>
      </c>
      <c r="E835" s="25" t="s">
        <v>550</v>
      </c>
      <c r="F835" s="24" t="s">
        <v>33</v>
      </c>
      <c r="G835" s="24" t="s">
        <v>69</v>
      </c>
      <c r="H835" s="24" t="s">
        <v>35</v>
      </c>
      <c r="I835" s="24"/>
      <c r="J835" s="24" t="s">
        <v>36</v>
      </c>
      <c r="K835" s="24" t="s">
        <v>70</v>
      </c>
      <c r="L835" s="26">
        <v>4</v>
      </c>
      <c r="M835" s="27">
        <v>2248</v>
      </c>
      <c r="N835" s="28" t="s">
        <v>1401</v>
      </c>
      <c r="O835" s="29" t="s">
        <v>1063</v>
      </c>
      <c r="P835" s="29" t="s">
        <v>552</v>
      </c>
      <c r="Q835" s="30">
        <v>4</v>
      </c>
      <c r="R835" s="6" t="s">
        <v>41</v>
      </c>
      <c r="S835" s="8">
        <v>1</v>
      </c>
      <c r="T835" s="23">
        <v>0</v>
      </c>
      <c r="U835" s="23">
        <v>0</v>
      </c>
      <c r="V835" s="23">
        <v>0</v>
      </c>
      <c r="W835" s="5">
        <f t="shared" si="24"/>
        <v>1</v>
      </c>
      <c r="X835" s="5">
        <f t="shared" si="25"/>
        <v>3</v>
      </c>
      <c r="Y835" s="13">
        <v>315000000</v>
      </c>
      <c r="Z835" s="20">
        <v>292</v>
      </c>
      <c r="AA835" s="20">
        <v>301</v>
      </c>
      <c r="AB835" s="20">
        <v>309</v>
      </c>
      <c r="AC835" s="51"/>
    </row>
    <row r="836" spans="1:29" s="4" customFormat="1" ht="13.5" hidden="1" customHeight="1" x14ac:dyDescent="0.25">
      <c r="A836" s="25">
        <v>19</v>
      </c>
      <c r="B836" s="24" t="s">
        <v>1393</v>
      </c>
      <c r="C836" s="24" t="s">
        <v>31</v>
      </c>
      <c r="D836" s="25">
        <v>10</v>
      </c>
      <c r="E836" s="25" t="s">
        <v>76</v>
      </c>
      <c r="F836" s="24" t="s">
        <v>33</v>
      </c>
      <c r="G836" s="24" t="s">
        <v>69</v>
      </c>
      <c r="H836" s="24" t="s">
        <v>35</v>
      </c>
      <c r="I836" s="24"/>
      <c r="J836" s="24" t="s">
        <v>36</v>
      </c>
      <c r="K836" s="24" t="s">
        <v>70</v>
      </c>
      <c r="L836" s="26">
        <v>4</v>
      </c>
      <c r="M836" s="27">
        <v>2248</v>
      </c>
      <c r="N836" s="28" t="s">
        <v>1401</v>
      </c>
      <c r="O836" s="29" t="s">
        <v>1064</v>
      </c>
      <c r="P836" s="29" t="s">
        <v>78</v>
      </c>
      <c r="Q836" s="30">
        <v>600</v>
      </c>
      <c r="R836" s="6" t="s">
        <v>41</v>
      </c>
      <c r="S836" s="8">
        <v>150</v>
      </c>
      <c r="T836" s="23">
        <v>0</v>
      </c>
      <c r="U836" s="23">
        <v>0</v>
      </c>
      <c r="V836" s="23">
        <v>0</v>
      </c>
      <c r="W836" s="5">
        <f t="shared" si="24"/>
        <v>150</v>
      </c>
      <c r="X836" s="5">
        <f t="shared" si="25"/>
        <v>450</v>
      </c>
      <c r="Y836" s="13">
        <v>315000000</v>
      </c>
      <c r="Z836" s="20">
        <v>292</v>
      </c>
      <c r="AA836" s="20">
        <v>301</v>
      </c>
      <c r="AB836" s="20">
        <v>309</v>
      </c>
      <c r="AC836" s="51"/>
    </row>
    <row r="837" spans="1:29" s="4" customFormat="1" ht="13.5" hidden="1" customHeight="1" x14ac:dyDescent="0.25">
      <c r="A837" s="25">
        <v>19</v>
      </c>
      <c r="B837" s="24" t="s">
        <v>1393</v>
      </c>
      <c r="C837" s="24" t="s">
        <v>31</v>
      </c>
      <c r="D837" s="25">
        <v>12</v>
      </c>
      <c r="E837" s="25" t="s">
        <v>82</v>
      </c>
      <c r="F837" s="24" t="s">
        <v>33</v>
      </c>
      <c r="G837" s="24" t="s">
        <v>69</v>
      </c>
      <c r="H837" s="24" t="s">
        <v>35</v>
      </c>
      <c r="I837" s="24"/>
      <c r="J837" s="24" t="s">
        <v>36</v>
      </c>
      <c r="K837" s="24" t="s">
        <v>70</v>
      </c>
      <c r="L837" s="26">
        <v>4</v>
      </c>
      <c r="M837" s="27">
        <v>2248</v>
      </c>
      <c r="N837" s="28" t="s">
        <v>1401</v>
      </c>
      <c r="O837" s="29" t="s">
        <v>1065</v>
      </c>
      <c r="P837" s="29" t="s">
        <v>84</v>
      </c>
      <c r="Q837" s="30">
        <v>4</v>
      </c>
      <c r="R837" s="6" t="s">
        <v>41</v>
      </c>
      <c r="S837" s="8">
        <v>1</v>
      </c>
      <c r="T837" s="23">
        <v>0</v>
      </c>
      <c r="U837" s="23">
        <v>0</v>
      </c>
      <c r="V837" s="23">
        <v>0</v>
      </c>
      <c r="W837" s="5">
        <f t="shared" si="24"/>
        <v>1</v>
      </c>
      <c r="X837" s="5">
        <f t="shared" si="25"/>
        <v>3</v>
      </c>
      <c r="Y837" s="13">
        <v>336000000</v>
      </c>
      <c r="Z837" s="20">
        <v>312</v>
      </c>
      <c r="AA837" s="20">
        <v>321</v>
      </c>
      <c r="AB837" s="20">
        <v>330</v>
      </c>
      <c r="AC837" s="51"/>
    </row>
    <row r="838" spans="1:29" s="4" customFormat="1" ht="13.5" hidden="1" customHeight="1" x14ac:dyDescent="0.25">
      <c r="A838" s="25">
        <v>19</v>
      </c>
      <c r="B838" s="24" t="s">
        <v>1393</v>
      </c>
      <c r="C838" s="24" t="s">
        <v>31</v>
      </c>
      <c r="D838" s="25">
        <v>13</v>
      </c>
      <c r="E838" s="25" t="s">
        <v>85</v>
      </c>
      <c r="F838" s="24" t="s">
        <v>33</v>
      </c>
      <c r="G838" s="24" t="s">
        <v>69</v>
      </c>
      <c r="H838" s="24" t="s">
        <v>35</v>
      </c>
      <c r="I838" s="24"/>
      <c r="J838" s="24" t="s">
        <v>36</v>
      </c>
      <c r="K838" s="24" t="s">
        <v>70</v>
      </c>
      <c r="L838" s="26">
        <v>4</v>
      </c>
      <c r="M838" s="27">
        <v>2248</v>
      </c>
      <c r="N838" s="28" t="s">
        <v>1401</v>
      </c>
      <c r="O838" s="29" t="s">
        <v>1066</v>
      </c>
      <c r="P838" s="29" t="s">
        <v>87</v>
      </c>
      <c r="Q838" s="30">
        <v>4</v>
      </c>
      <c r="R838" s="6" t="s">
        <v>41</v>
      </c>
      <c r="S838" s="8">
        <v>1</v>
      </c>
      <c r="T838" s="23">
        <v>0</v>
      </c>
      <c r="U838" s="23">
        <v>0</v>
      </c>
      <c r="V838" s="23">
        <v>0</v>
      </c>
      <c r="W838" s="5">
        <f t="shared" si="24"/>
        <v>1</v>
      </c>
      <c r="X838" s="5">
        <f t="shared" si="25"/>
        <v>3</v>
      </c>
      <c r="Y838" s="13">
        <v>411000000</v>
      </c>
      <c r="Z838" s="20">
        <v>382</v>
      </c>
      <c r="AA838" s="20">
        <v>393</v>
      </c>
      <c r="AB838" s="20">
        <v>404</v>
      </c>
      <c r="AC838" s="51"/>
    </row>
    <row r="839" spans="1:29" s="4" customFormat="1" ht="13.5" hidden="1" customHeight="1" x14ac:dyDescent="0.25">
      <c r="A839" s="25">
        <v>19</v>
      </c>
      <c r="B839" s="24" t="s">
        <v>1393</v>
      </c>
      <c r="C839" s="24" t="s">
        <v>88</v>
      </c>
      <c r="D839" s="25">
        <v>15</v>
      </c>
      <c r="E839" s="25" t="s">
        <v>89</v>
      </c>
      <c r="F839" s="24" t="s">
        <v>90</v>
      </c>
      <c r="G839" s="24" t="s">
        <v>91</v>
      </c>
      <c r="H839" s="24" t="s">
        <v>35</v>
      </c>
      <c r="I839" s="24" t="s">
        <v>92</v>
      </c>
      <c r="J839" s="24" t="s">
        <v>36</v>
      </c>
      <c r="K839" s="24" t="s">
        <v>93</v>
      </c>
      <c r="L839" s="26">
        <v>6</v>
      </c>
      <c r="M839" s="27">
        <v>2232</v>
      </c>
      <c r="N839" s="28" t="s">
        <v>1403</v>
      </c>
      <c r="O839" s="29" t="s">
        <v>1404</v>
      </c>
      <c r="P839" s="29" t="s">
        <v>67</v>
      </c>
      <c r="Q839" s="30">
        <v>12000</v>
      </c>
      <c r="R839" s="6" t="s">
        <v>41</v>
      </c>
      <c r="S839" s="8">
        <v>3000</v>
      </c>
      <c r="T839" s="23">
        <v>0</v>
      </c>
      <c r="U839" s="23">
        <v>0</v>
      </c>
      <c r="V839" s="23">
        <v>0</v>
      </c>
      <c r="W839" s="5">
        <f t="shared" si="24"/>
        <v>3000</v>
      </c>
      <c r="X839" s="5">
        <f t="shared" si="25"/>
        <v>9000</v>
      </c>
      <c r="Y839" s="13">
        <v>4752000000</v>
      </c>
      <c r="Z839" s="20">
        <v>4410</v>
      </c>
      <c r="AA839" s="20">
        <v>4539</v>
      </c>
      <c r="AB839" s="20">
        <v>4671</v>
      </c>
      <c r="AC839" s="51"/>
    </row>
    <row r="840" spans="1:29" s="4" customFormat="1" ht="13.5" hidden="1" customHeight="1" x14ac:dyDescent="0.25">
      <c r="A840" s="25">
        <v>19</v>
      </c>
      <c r="B840" s="24" t="s">
        <v>1393</v>
      </c>
      <c r="C840" s="24" t="s">
        <v>31</v>
      </c>
      <c r="D840" s="25">
        <v>16</v>
      </c>
      <c r="E840" s="25" t="s">
        <v>96</v>
      </c>
      <c r="F840" s="24" t="s">
        <v>33</v>
      </c>
      <c r="G840" s="24" t="s">
        <v>97</v>
      </c>
      <c r="H840" s="24" t="s">
        <v>59</v>
      </c>
      <c r="I840" s="24" t="s">
        <v>60</v>
      </c>
      <c r="J840" s="24" t="s">
        <v>36</v>
      </c>
      <c r="K840" s="24" t="s">
        <v>93</v>
      </c>
      <c r="L840" s="26">
        <v>7</v>
      </c>
      <c r="M840" s="27">
        <v>2229</v>
      </c>
      <c r="N840" s="28" t="s">
        <v>1405</v>
      </c>
      <c r="O840" s="29" t="s">
        <v>99</v>
      </c>
      <c r="P840" s="29" t="s">
        <v>100</v>
      </c>
      <c r="Q840" s="30">
        <v>4</v>
      </c>
      <c r="R840" s="6" t="s">
        <v>41</v>
      </c>
      <c r="S840" s="8">
        <v>1</v>
      </c>
      <c r="T840" s="23">
        <v>0</v>
      </c>
      <c r="U840" s="23">
        <v>0</v>
      </c>
      <c r="V840" s="23">
        <v>0</v>
      </c>
      <c r="W840" s="5">
        <f t="shared" si="24"/>
        <v>1</v>
      </c>
      <c r="X840" s="5">
        <f t="shared" si="25"/>
        <v>3</v>
      </c>
      <c r="Y840" s="13">
        <v>2518000000</v>
      </c>
      <c r="Z840" s="20">
        <v>2336</v>
      </c>
      <c r="AA840" s="20">
        <v>2405</v>
      </c>
      <c r="AB840" s="20">
        <v>2475</v>
      </c>
      <c r="AC840" s="51"/>
    </row>
    <row r="841" spans="1:29" s="4" customFormat="1" ht="13.5" hidden="1" customHeight="1" x14ac:dyDescent="0.25">
      <c r="A841" s="25">
        <v>19</v>
      </c>
      <c r="B841" s="24" t="s">
        <v>1393</v>
      </c>
      <c r="C841" s="24" t="s">
        <v>101</v>
      </c>
      <c r="D841" s="25">
        <v>46</v>
      </c>
      <c r="E841" s="25" t="s">
        <v>102</v>
      </c>
      <c r="F841" s="24" t="s">
        <v>103</v>
      </c>
      <c r="G841" s="24" t="s">
        <v>104</v>
      </c>
      <c r="H841" s="24" t="s">
        <v>59</v>
      </c>
      <c r="I841" s="24" t="s">
        <v>105</v>
      </c>
      <c r="J841" s="24" t="s">
        <v>106</v>
      </c>
      <c r="K841" s="24" t="s">
        <v>107</v>
      </c>
      <c r="L841" s="26">
        <v>8</v>
      </c>
      <c r="M841" s="27">
        <v>2277</v>
      </c>
      <c r="N841" s="28" t="s">
        <v>1406</v>
      </c>
      <c r="O841" s="29" t="s">
        <v>1407</v>
      </c>
      <c r="P841" s="29" t="s">
        <v>110</v>
      </c>
      <c r="Q841" s="30">
        <v>4460</v>
      </c>
      <c r="R841" s="6" t="s">
        <v>41</v>
      </c>
      <c r="S841" s="8">
        <v>1100</v>
      </c>
      <c r="T841" s="23">
        <v>0</v>
      </c>
      <c r="U841" s="23">
        <v>0</v>
      </c>
      <c r="V841" s="23">
        <v>0</v>
      </c>
      <c r="W841" s="5">
        <f t="shared" ref="W841:W904" si="26">IF(R841="Constante",SUM(S841:V841)/4,IF(R841="Suma",SUM(S841:V841),0))</f>
        <v>1100</v>
      </c>
      <c r="X841" s="5">
        <f t="shared" ref="X841:X904" si="27">Q841-W841</f>
        <v>3360</v>
      </c>
      <c r="Y841" s="13">
        <v>4679000000</v>
      </c>
      <c r="Z841" s="20">
        <v>4342</v>
      </c>
      <c r="AA841" s="20">
        <v>4469</v>
      </c>
      <c r="AB841" s="20">
        <v>4599</v>
      </c>
      <c r="AC841" s="51"/>
    </row>
    <row r="842" spans="1:29" s="4" customFormat="1" ht="13.5" hidden="1" customHeight="1" x14ac:dyDescent="0.25">
      <c r="A842" s="25">
        <v>19</v>
      </c>
      <c r="B842" s="24" t="s">
        <v>1393</v>
      </c>
      <c r="C842" s="24" t="s">
        <v>101</v>
      </c>
      <c r="D842" s="25">
        <v>47</v>
      </c>
      <c r="E842" s="25" t="s">
        <v>111</v>
      </c>
      <c r="F842" s="24" t="s">
        <v>103</v>
      </c>
      <c r="G842" s="24" t="s">
        <v>112</v>
      </c>
      <c r="H842" s="24" t="s">
        <v>59</v>
      </c>
      <c r="I842" s="24" t="s">
        <v>105</v>
      </c>
      <c r="J842" s="24" t="s">
        <v>106</v>
      </c>
      <c r="K842" s="24" t="s">
        <v>107</v>
      </c>
      <c r="L842" s="26">
        <v>8</v>
      </c>
      <c r="M842" s="27">
        <v>2277</v>
      </c>
      <c r="N842" s="28" t="s">
        <v>1406</v>
      </c>
      <c r="O842" s="29" t="s">
        <v>1255</v>
      </c>
      <c r="P842" s="29" t="s">
        <v>114</v>
      </c>
      <c r="Q842" s="30">
        <v>5000</v>
      </c>
      <c r="R842" s="6" t="s">
        <v>41</v>
      </c>
      <c r="S842" s="8">
        <v>1200</v>
      </c>
      <c r="T842" s="23">
        <v>0</v>
      </c>
      <c r="U842" s="23">
        <v>0</v>
      </c>
      <c r="V842" s="23">
        <v>0</v>
      </c>
      <c r="W842" s="5">
        <f t="shared" si="26"/>
        <v>1200</v>
      </c>
      <c r="X842" s="5">
        <f t="shared" si="27"/>
        <v>3800</v>
      </c>
      <c r="Y842" s="13">
        <v>6021000000</v>
      </c>
      <c r="Z842" s="20">
        <v>5588</v>
      </c>
      <c r="AA842" s="20">
        <v>5751</v>
      </c>
      <c r="AB842" s="20">
        <v>5919</v>
      </c>
      <c r="AC842" s="51"/>
    </row>
    <row r="843" spans="1:29" s="4" customFormat="1" ht="13.5" hidden="1" customHeight="1" x14ac:dyDescent="0.25">
      <c r="A843" s="25">
        <v>19</v>
      </c>
      <c r="B843" s="24" t="s">
        <v>1393</v>
      </c>
      <c r="C843" s="24" t="s">
        <v>101</v>
      </c>
      <c r="D843" s="25">
        <v>48</v>
      </c>
      <c r="E843" s="25" t="s">
        <v>115</v>
      </c>
      <c r="F843" s="24" t="s">
        <v>103</v>
      </c>
      <c r="G843" s="24" t="s">
        <v>116</v>
      </c>
      <c r="H843" s="24" t="s">
        <v>59</v>
      </c>
      <c r="I843" s="24" t="s">
        <v>105</v>
      </c>
      <c r="J843" s="24" t="s">
        <v>106</v>
      </c>
      <c r="K843" s="24" t="s">
        <v>107</v>
      </c>
      <c r="L843" s="26">
        <v>8</v>
      </c>
      <c r="M843" s="27">
        <v>2277</v>
      </c>
      <c r="N843" s="28" t="s">
        <v>1406</v>
      </c>
      <c r="O843" s="29" t="s">
        <v>1408</v>
      </c>
      <c r="P843" s="29" t="s">
        <v>118</v>
      </c>
      <c r="Q843" s="30">
        <v>6750</v>
      </c>
      <c r="R843" s="6" t="s">
        <v>119</v>
      </c>
      <c r="S843" s="8">
        <v>6750</v>
      </c>
      <c r="T843" s="23">
        <v>0</v>
      </c>
      <c r="U843" s="23">
        <v>0</v>
      </c>
      <c r="V843" s="23">
        <v>0</v>
      </c>
      <c r="W843" s="5">
        <f t="shared" si="26"/>
        <v>1687.5</v>
      </c>
      <c r="X843" s="5">
        <f t="shared" si="27"/>
        <v>5062.5</v>
      </c>
      <c r="Y843" s="13">
        <v>14476000000</v>
      </c>
      <c r="Z843" s="20">
        <v>13434</v>
      </c>
      <c r="AA843" s="20">
        <v>13827</v>
      </c>
      <c r="AB843" s="20">
        <v>14230</v>
      </c>
      <c r="AC843" s="51"/>
    </row>
    <row r="844" spans="1:29" s="4" customFormat="1" ht="13.5" hidden="1" customHeight="1" x14ac:dyDescent="0.25">
      <c r="A844" s="25">
        <v>19</v>
      </c>
      <c r="B844" s="24" t="s">
        <v>1393</v>
      </c>
      <c r="C844" s="24" t="s">
        <v>120</v>
      </c>
      <c r="D844" s="25">
        <v>17</v>
      </c>
      <c r="E844" s="25" t="s">
        <v>121</v>
      </c>
      <c r="F844" s="24" t="s">
        <v>122</v>
      </c>
      <c r="G844" s="24" t="s">
        <v>123</v>
      </c>
      <c r="H844" s="24" t="s">
        <v>59</v>
      </c>
      <c r="I844" s="24" t="s">
        <v>124</v>
      </c>
      <c r="J844" s="24" t="s">
        <v>106</v>
      </c>
      <c r="K844" s="24" t="s">
        <v>125</v>
      </c>
      <c r="L844" s="26">
        <v>10</v>
      </c>
      <c r="M844" s="27">
        <v>2243</v>
      </c>
      <c r="N844" s="28" t="s">
        <v>1409</v>
      </c>
      <c r="O844" s="29" t="s">
        <v>1410</v>
      </c>
      <c r="P844" s="29" t="s">
        <v>128</v>
      </c>
      <c r="Q844" s="30">
        <v>2000</v>
      </c>
      <c r="R844" s="6" t="s">
        <v>41</v>
      </c>
      <c r="S844" s="8">
        <v>475</v>
      </c>
      <c r="T844" s="23">
        <v>0</v>
      </c>
      <c r="U844" s="23">
        <v>0</v>
      </c>
      <c r="V844" s="23">
        <v>0</v>
      </c>
      <c r="W844" s="5">
        <f t="shared" si="26"/>
        <v>475</v>
      </c>
      <c r="X844" s="5">
        <f t="shared" si="27"/>
        <v>1525</v>
      </c>
      <c r="Y844" s="13">
        <v>1259000000</v>
      </c>
      <c r="Z844" s="20">
        <v>1168</v>
      </c>
      <c r="AA844" s="20">
        <v>1202</v>
      </c>
      <c r="AB844" s="20">
        <v>1237</v>
      </c>
      <c r="AC844" s="51"/>
    </row>
    <row r="845" spans="1:29" s="4" customFormat="1" ht="13.5" hidden="1" customHeight="1" x14ac:dyDescent="0.25">
      <c r="A845" s="25">
        <v>19</v>
      </c>
      <c r="B845" s="24" t="s">
        <v>1393</v>
      </c>
      <c r="C845" s="24" t="s">
        <v>120</v>
      </c>
      <c r="D845" s="25">
        <v>18</v>
      </c>
      <c r="E845" s="25" t="s">
        <v>129</v>
      </c>
      <c r="F845" s="24" t="s">
        <v>122</v>
      </c>
      <c r="G845" s="24" t="s">
        <v>130</v>
      </c>
      <c r="H845" s="24" t="s">
        <v>59</v>
      </c>
      <c r="I845" s="24" t="s">
        <v>124</v>
      </c>
      <c r="J845" s="24" t="s">
        <v>106</v>
      </c>
      <c r="K845" s="24" t="s">
        <v>125</v>
      </c>
      <c r="L845" s="26">
        <v>10</v>
      </c>
      <c r="M845" s="27">
        <v>2243</v>
      </c>
      <c r="N845" s="28" t="s">
        <v>1409</v>
      </c>
      <c r="O845" s="29" t="s">
        <v>1411</v>
      </c>
      <c r="P845" s="29" t="s">
        <v>132</v>
      </c>
      <c r="Q845" s="30">
        <v>3000</v>
      </c>
      <c r="R845" s="6" t="s">
        <v>41</v>
      </c>
      <c r="S845" s="8">
        <v>750</v>
      </c>
      <c r="T845" s="23">
        <v>0</v>
      </c>
      <c r="U845" s="23">
        <v>0</v>
      </c>
      <c r="V845" s="23">
        <v>0</v>
      </c>
      <c r="W845" s="5">
        <f t="shared" si="26"/>
        <v>750</v>
      </c>
      <c r="X845" s="5">
        <f t="shared" si="27"/>
        <v>2250</v>
      </c>
      <c r="Y845" s="13">
        <v>1049000000</v>
      </c>
      <c r="Z845" s="20">
        <v>974</v>
      </c>
      <c r="AA845" s="20">
        <v>1002</v>
      </c>
      <c r="AB845" s="20">
        <v>1031</v>
      </c>
      <c r="AC845" s="51"/>
    </row>
    <row r="846" spans="1:29" s="4" customFormat="1" ht="13.5" hidden="1" customHeight="1" x14ac:dyDescent="0.25">
      <c r="A846" s="25">
        <v>19</v>
      </c>
      <c r="B846" s="24" t="s">
        <v>1393</v>
      </c>
      <c r="C846" s="24" t="s">
        <v>120</v>
      </c>
      <c r="D846" s="25">
        <v>19</v>
      </c>
      <c r="E846" s="25" t="s">
        <v>133</v>
      </c>
      <c r="F846" s="24" t="s">
        <v>122</v>
      </c>
      <c r="G846" s="24" t="s">
        <v>134</v>
      </c>
      <c r="H846" s="24" t="s">
        <v>59</v>
      </c>
      <c r="I846" s="24" t="s">
        <v>124</v>
      </c>
      <c r="J846" s="24" t="s">
        <v>106</v>
      </c>
      <c r="K846" s="24" t="s">
        <v>125</v>
      </c>
      <c r="L846" s="26">
        <v>10</v>
      </c>
      <c r="M846" s="27">
        <v>2243</v>
      </c>
      <c r="N846" s="28" t="s">
        <v>1409</v>
      </c>
      <c r="O846" s="29" t="s">
        <v>1412</v>
      </c>
      <c r="P846" s="29" t="s">
        <v>136</v>
      </c>
      <c r="Q846" s="30">
        <v>3200</v>
      </c>
      <c r="R846" s="6" t="s">
        <v>41</v>
      </c>
      <c r="S846" s="8">
        <v>800</v>
      </c>
      <c r="T846" s="23">
        <v>0</v>
      </c>
      <c r="U846" s="23">
        <v>0</v>
      </c>
      <c r="V846" s="23">
        <v>0</v>
      </c>
      <c r="W846" s="5">
        <f t="shared" si="26"/>
        <v>800</v>
      </c>
      <c r="X846" s="5">
        <f t="shared" si="27"/>
        <v>2400</v>
      </c>
      <c r="Y846" s="13">
        <v>3147000000</v>
      </c>
      <c r="Z846" s="20">
        <v>2921</v>
      </c>
      <c r="AA846" s="20">
        <v>3006</v>
      </c>
      <c r="AB846" s="20">
        <v>3094</v>
      </c>
      <c r="AC846" s="51"/>
    </row>
    <row r="847" spans="1:29" s="4" customFormat="1" ht="13.5" hidden="1" customHeight="1" x14ac:dyDescent="0.25">
      <c r="A847" s="25">
        <v>19</v>
      </c>
      <c r="B847" s="24" t="s">
        <v>1393</v>
      </c>
      <c r="C847" s="24" t="s">
        <v>120</v>
      </c>
      <c r="D847" s="25">
        <v>20</v>
      </c>
      <c r="E847" s="25" t="s">
        <v>137</v>
      </c>
      <c r="F847" s="24" t="s">
        <v>122</v>
      </c>
      <c r="G847" s="24" t="s">
        <v>138</v>
      </c>
      <c r="H847" s="24" t="s">
        <v>59</v>
      </c>
      <c r="I847" s="24" t="s">
        <v>124</v>
      </c>
      <c r="J847" s="24" t="s">
        <v>106</v>
      </c>
      <c r="K847" s="24" t="s">
        <v>125</v>
      </c>
      <c r="L847" s="26">
        <v>10</v>
      </c>
      <c r="M847" s="27">
        <v>2243</v>
      </c>
      <c r="N847" s="28" t="s">
        <v>1409</v>
      </c>
      <c r="O847" s="29" t="s">
        <v>1413</v>
      </c>
      <c r="P847" s="29" t="s">
        <v>140</v>
      </c>
      <c r="Q847" s="30">
        <v>3000</v>
      </c>
      <c r="R847" s="6" t="s">
        <v>41</v>
      </c>
      <c r="S847" s="8">
        <v>700</v>
      </c>
      <c r="T847" s="23">
        <v>0</v>
      </c>
      <c r="U847" s="23">
        <v>0</v>
      </c>
      <c r="V847" s="23">
        <v>0</v>
      </c>
      <c r="W847" s="5">
        <f t="shared" si="26"/>
        <v>700</v>
      </c>
      <c r="X847" s="5">
        <f t="shared" si="27"/>
        <v>2300</v>
      </c>
      <c r="Y847" s="13">
        <v>839000000</v>
      </c>
      <c r="Z847" s="20">
        <v>779</v>
      </c>
      <c r="AA847" s="20">
        <v>802</v>
      </c>
      <c r="AB847" s="20">
        <v>825</v>
      </c>
      <c r="AC847" s="51"/>
    </row>
    <row r="848" spans="1:29" s="4" customFormat="1" ht="13.5" hidden="1" customHeight="1" x14ac:dyDescent="0.25">
      <c r="A848" s="25">
        <v>19</v>
      </c>
      <c r="B848" s="24" t="s">
        <v>1393</v>
      </c>
      <c r="C848" s="24" t="s">
        <v>120</v>
      </c>
      <c r="D848" s="25">
        <v>23</v>
      </c>
      <c r="E848" s="25" t="s">
        <v>145</v>
      </c>
      <c r="F848" s="24" t="s">
        <v>122</v>
      </c>
      <c r="G848" s="24" t="s">
        <v>146</v>
      </c>
      <c r="H848" s="24" t="s">
        <v>35</v>
      </c>
      <c r="I848" s="24"/>
      <c r="J848" s="24" t="s">
        <v>106</v>
      </c>
      <c r="K848" s="24" t="s">
        <v>125</v>
      </c>
      <c r="L848" s="26">
        <v>10</v>
      </c>
      <c r="M848" s="27">
        <v>2243</v>
      </c>
      <c r="N848" s="28" t="s">
        <v>1409</v>
      </c>
      <c r="O848" s="29" t="s">
        <v>1414</v>
      </c>
      <c r="P848" s="29" t="s">
        <v>148</v>
      </c>
      <c r="Q848" s="30">
        <v>3000</v>
      </c>
      <c r="R848" s="6" t="s">
        <v>41</v>
      </c>
      <c r="S848" s="8">
        <v>700</v>
      </c>
      <c r="T848" s="23">
        <v>0</v>
      </c>
      <c r="U848" s="23">
        <v>0</v>
      </c>
      <c r="V848" s="23">
        <v>0</v>
      </c>
      <c r="W848" s="5">
        <f t="shared" si="26"/>
        <v>700</v>
      </c>
      <c r="X848" s="5">
        <f t="shared" si="27"/>
        <v>2300</v>
      </c>
      <c r="Y848" s="13">
        <v>2927000000</v>
      </c>
      <c r="Z848" s="20">
        <v>2716</v>
      </c>
      <c r="AA848" s="20">
        <v>2795</v>
      </c>
      <c r="AB848" s="20">
        <v>2877</v>
      </c>
      <c r="AC848" s="51"/>
    </row>
    <row r="849" spans="1:29" s="4" customFormat="1" ht="13.5" hidden="1" customHeight="1" x14ac:dyDescent="0.25">
      <c r="A849" s="25">
        <v>19</v>
      </c>
      <c r="B849" s="24" t="s">
        <v>1393</v>
      </c>
      <c r="C849" s="24" t="s">
        <v>149</v>
      </c>
      <c r="D849" s="25">
        <v>100</v>
      </c>
      <c r="E849" s="25" t="s">
        <v>150</v>
      </c>
      <c r="F849" s="24" t="s">
        <v>151</v>
      </c>
      <c r="G849" s="24" t="s">
        <v>152</v>
      </c>
      <c r="H849" s="24" t="s">
        <v>59</v>
      </c>
      <c r="I849" s="24"/>
      <c r="J849" s="24" t="s">
        <v>153</v>
      </c>
      <c r="K849" s="24" t="s">
        <v>154</v>
      </c>
      <c r="L849" s="26">
        <v>11</v>
      </c>
      <c r="M849" s="27">
        <v>2284</v>
      </c>
      <c r="N849" s="28" t="s">
        <v>1415</v>
      </c>
      <c r="O849" s="29" t="s">
        <v>156</v>
      </c>
      <c r="P849" s="29" t="s">
        <v>157</v>
      </c>
      <c r="Q849" s="30">
        <v>4</v>
      </c>
      <c r="R849" s="6" t="s">
        <v>41</v>
      </c>
      <c r="S849" s="8">
        <v>1</v>
      </c>
      <c r="T849" s="23">
        <v>0</v>
      </c>
      <c r="U849" s="23">
        <v>0</v>
      </c>
      <c r="V849" s="23">
        <v>0</v>
      </c>
      <c r="W849" s="5">
        <f t="shared" si="26"/>
        <v>1</v>
      </c>
      <c r="X849" s="5">
        <f t="shared" si="27"/>
        <v>3</v>
      </c>
      <c r="Y849" s="13">
        <v>462000000</v>
      </c>
      <c r="Z849" s="20">
        <v>428</v>
      </c>
      <c r="AA849" s="20">
        <v>441</v>
      </c>
      <c r="AB849" s="20">
        <v>454</v>
      </c>
      <c r="AC849" s="51"/>
    </row>
    <row r="850" spans="1:29" s="4" customFormat="1" ht="13.5" hidden="1" customHeight="1" x14ac:dyDescent="0.25">
      <c r="A850" s="25">
        <v>19</v>
      </c>
      <c r="B850" s="24" t="s">
        <v>1393</v>
      </c>
      <c r="C850" s="24" t="s">
        <v>149</v>
      </c>
      <c r="D850" s="25">
        <v>101</v>
      </c>
      <c r="E850" s="25" t="s">
        <v>158</v>
      </c>
      <c r="F850" s="24" t="s">
        <v>151</v>
      </c>
      <c r="G850" s="24" t="s">
        <v>152</v>
      </c>
      <c r="H850" s="24" t="s">
        <v>59</v>
      </c>
      <c r="I850" s="24"/>
      <c r="J850" s="24" t="s">
        <v>153</v>
      </c>
      <c r="K850" s="24" t="s">
        <v>154</v>
      </c>
      <c r="L850" s="26">
        <v>11</v>
      </c>
      <c r="M850" s="27">
        <v>2284</v>
      </c>
      <c r="N850" s="28" t="s">
        <v>1415</v>
      </c>
      <c r="O850" s="29" t="s">
        <v>159</v>
      </c>
      <c r="P850" s="29" t="s">
        <v>160</v>
      </c>
      <c r="Q850" s="30">
        <v>4</v>
      </c>
      <c r="R850" s="6" t="s">
        <v>41</v>
      </c>
      <c r="S850" s="8">
        <v>1</v>
      </c>
      <c r="T850" s="23">
        <v>0</v>
      </c>
      <c r="U850" s="23">
        <v>0</v>
      </c>
      <c r="V850" s="23">
        <v>0</v>
      </c>
      <c r="W850" s="5">
        <f t="shared" si="26"/>
        <v>1</v>
      </c>
      <c r="X850" s="5">
        <f t="shared" si="27"/>
        <v>3</v>
      </c>
      <c r="Y850" s="13">
        <v>231000000</v>
      </c>
      <c r="Z850" s="20">
        <v>214</v>
      </c>
      <c r="AA850" s="20">
        <v>220</v>
      </c>
      <c r="AB850" s="20">
        <v>227</v>
      </c>
      <c r="AC850" s="51"/>
    </row>
    <row r="851" spans="1:29" s="4" customFormat="1" ht="13.5" hidden="1" customHeight="1" x14ac:dyDescent="0.25">
      <c r="A851" s="25">
        <v>19</v>
      </c>
      <c r="B851" s="24" t="s">
        <v>1393</v>
      </c>
      <c r="C851" s="24" t="s">
        <v>161</v>
      </c>
      <c r="D851" s="25">
        <v>25</v>
      </c>
      <c r="E851" s="25" t="s">
        <v>162</v>
      </c>
      <c r="F851" s="24" t="s">
        <v>163</v>
      </c>
      <c r="G851" s="24" t="s">
        <v>164</v>
      </c>
      <c r="H851" s="24" t="s">
        <v>35</v>
      </c>
      <c r="I851" s="24"/>
      <c r="J851" s="24" t="s">
        <v>106</v>
      </c>
      <c r="K851" s="24" t="s">
        <v>165</v>
      </c>
      <c r="L851" s="26">
        <v>12</v>
      </c>
      <c r="M851" s="27">
        <v>2253</v>
      </c>
      <c r="N851" s="28" t="s">
        <v>1416</v>
      </c>
      <c r="O851" s="29" t="s">
        <v>1417</v>
      </c>
      <c r="P851" s="29" t="s">
        <v>55</v>
      </c>
      <c r="Q851" s="30">
        <v>1200</v>
      </c>
      <c r="R851" s="6" t="s">
        <v>41</v>
      </c>
      <c r="S851" s="8">
        <v>300</v>
      </c>
      <c r="T851" s="23">
        <v>0</v>
      </c>
      <c r="U851" s="23">
        <v>0</v>
      </c>
      <c r="V851" s="23">
        <v>0</v>
      </c>
      <c r="W851" s="5">
        <f t="shared" si="26"/>
        <v>300</v>
      </c>
      <c r="X851" s="5">
        <f t="shared" si="27"/>
        <v>900</v>
      </c>
      <c r="Y851" s="13">
        <v>2025000000</v>
      </c>
      <c r="Z851" s="20">
        <v>1879</v>
      </c>
      <c r="AA851" s="20">
        <v>1934</v>
      </c>
      <c r="AB851" s="20">
        <v>1990</v>
      </c>
      <c r="AC851" s="51"/>
    </row>
    <row r="852" spans="1:29" s="4" customFormat="1" ht="13.5" hidden="1" customHeight="1" x14ac:dyDescent="0.25">
      <c r="A852" s="25">
        <v>19</v>
      </c>
      <c r="B852" s="24" t="s">
        <v>1393</v>
      </c>
      <c r="C852" s="24" t="s">
        <v>161</v>
      </c>
      <c r="D852" s="25">
        <v>26</v>
      </c>
      <c r="E852" s="25" t="s">
        <v>168</v>
      </c>
      <c r="F852" s="24" t="s">
        <v>163</v>
      </c>
      <c r="G852" s="24" t="s">
        <v>169</v>
      </c>
      <c r="H852" s="24" t="s">
        <v>35</v>
      </c>
      <c r="I852" s="24"/>
      <c r="J852" s="24" t="s">
        <v>106</v>
      </c>
      <c r="K852" s="24" t="s">
        <v>165</v>
      </c>
      <c r="L852" s="26">
        <v>12</v>
      </c>
      <c r="M852" s="27">
        <v>2253</v>
      </c>
      <c r="N852" s="28" t="s">
        <v>1416</v>
      </c>
      <c r="O852" s="29" t="s">
        <v>1418</v>
      </c>
      <c r="P852" s="29" t="s">
        <v>171</v>
      </c>
      <c r="Q852" s="30">
        <v>8000</v>
      </c>
      <c r="R852" s="6" t="s">
        <v>41</v>
      </c>
      <c r="S852" s="8">
        <v>2000</v>
      </c>
      <c r="T852" s="23">
        <v>0</v>
      </c>
      <c r="U852" s="23">
        <v>0</v>
      </c>
      <c r="V852" s="23">
        <v>0</v>
      </c>
      <c r="W852" s="5">
        <f t="shared" si="26"/>
        <v>2000</v>
      </c>
      <c r="X852" s="5">
        <f t="shared" si="27"/>
        <v>6000</v>
      </c>
      <c r="Y852" s="13">
        <v>2738000000</v>
      </c>
      <c r="Z852" s="20">
        <v>2541</v>
      </c>
      <c r="AA852" s="20">
        <v>2615</v>
      </c>
      <c r="AB852" s="20">
        <v>2691</v>
      </c>
      <c r="AC852" s="51"/>
    </row>
    <row r="853" spans="1:29" s="4" customFormat="1" ht="13.5" hidden="1" customHeight="1" x14ac:dyDescent="0.25">
      <c r="A853" s="25">
        <v>19</v>
      </c>
      <c r="B853" s="24" t="s">
        <v>1393</v>
      </c>
      <c r="C853" s="24" t="s">
        <v>161</v>
      </c>
      <c r="D853" s="25">
        <v>27</v>
      </c>
      <c r="E853" s="25" t="s">
        <v>172</v>
      </c>
      <c r="F853" s="24" t="s">
        <v>163</v>
      </c>
      <c r="G853" s="24" t="s">
        <v>173</v>
      </c>
      <c r="H853" s="24" t="s">
        <v>35</v>
      </c>
      <c r="I853" s="24"/>
      <c r="J853" s="24" t="s">
        <v>106</v>
      </c>
      <c r="K853" s="24" t="s">
        <v>165</v>
      </c>
      <c r="L853" s="26">
        <v>12</v>
      </c>
      <c r="M853" s="27">
        <v>2253</v>
      </c>
      <c r="N853" s="28" t="s">
        <v>1416</v>
      </c>
      <c r="O853" s="29" t="s">
        <v>1419</v>
      </c>
      <c r="P853" s="29" t="s">
        <v>40</v>
      </c>
      <c r="Q853" s="30">
        <v>4000</v>
      </c>
      <c r="R853" s="6" t="s">
        <v>41</v>
      </c>
      <c r="S853" s="8">
        <v>1000</v>
      </c>
      <c r="T853" s="23">
        <v>0</v>
      </c>
      <c r="U853" s="23">
        <v>0</v>
      </c>
      <c r="V853" s="23">
        <v>0</v>
      </c>
      <c r="W853" s="5">
        <f t="shared" si="26"/>
        <v>1000</v>
      </c>
      <c r="X853" s="5">
        <f t="shared" si="27"/>
        <v>3000</v>
      </c>
      <c r="Y853" s="13">
        <v>3252000000</v>
      </c>
      <c r="Z853" s="20">
        <v>3018</v>
      </c>
      <c r="AA853" s="20">
        <v>3106</v>
      </c>
      <c r="AB853" s="20">
        <v>3197</v>
      </c>
      <c r="AC853" s="51"/>
    </row>
    <row r="854" spans="1:29" s="4" customFormat="1" ht="13.5" hidden="1" customHeight="1" x14ac:dyDescent="0.25">
      <c r="A854" s="25">
        <v>19</v>
      </c>
      <c r="B854" s="24" t="s">
        <v>1393</v>
      </c>
      <c r="C854" s="24" t="s">
        <v>175</v>
      </c>
      <c r="D854" s="25">
        <v>30</v>
      </c>
      <c r="E854" s="25" t="s">
        <v>176</v>
      </c>
      <c r="F854" s="24" t="s">
        <v>163</v>
      </c>
      <c r="G854" s="24" t="s">
        <v>177</v>
      </c>
      <c r="H854" s="24" t="s">
        <v>35</v>
      </c>
      <c r="I854" s="24"/>
      <c r="J854" s="24" t="s">
        <v>106</v>
      </c>
      <c r="K854" s="24" t="s">
        <v>178</v>
      </c>
      <c r="L854" s="26">
        <v>13</v>
      </c>
      <c r="M854" s="27">
        <v>2231</v>
      </c>
      <c r="N854" s="28" t="s">
        <v>1420</v>
      </c>
      <c r="O854" s="29" t="s">
        <v>180</v>
      </c>
      <c r="P854" s="29" t="s">
        <v>47</v>
      </c>
      <c r="Q854" s="30">
        <v>4</v>
      </c>
      <c r="R854" s="6" t="s">
        <v>41</v>
      </c>
      <c r="S854" s="8">
        <v>1</v>
      </c>
      <c r="T854" s="23">
        <v>0</v>
      </c>
      <c r="U854" s="23">
        <v>0</v>
      </c>
      <c r="V854" s="23">
        <v>0</v>
      </c>
      <c r="W854" s="5">
        <f t="shared" si="26"/>
        <v>1</v>
      </c>
      <c r="X854" s="5">
        <f t="shared" si="27"/>
        <v>3</v>
      </c>
      <c r="Y854" s="13">
        <v>1678000000</v>
      </c>
      <c r="Z854" s="20">
        <v>1558</v>
      </c>
      <c r="AA854" s="20">
        <v>1603</v>
      </c>
      <c r="AB854" s="20">
        <v>1650</v>
      </c>
      <c r="AC854" s="51"/>
    </row>
    <row r="855" spans="1:29" s="4" customFormat="1" ht="13.5" hidden="1" customHeight="1" x14ac:dyDescent="0.25">
      <c r="A855" s="25">
        <v>19</v>
      </c>
      <c r="B855" s="24" t="s">
        <v>1393</v>
      </c>
      <c r="C855" s="24" t="s">
        <v>175</v>
      </c>
      <c r="D855" s="25">
        <v>31</v>
      </c>
      <c r="E855" s="25" t="s">
        <v>181</v>
      </c>
      <c r="F855" s="24" t="s">
        <v>163</v>
      </c>
      <c r="G855" s="24" t="s">
        <v>177</v>
      </c>
      <c r="H855" s="24" t="s">
        <v>35</v>
      </c>
      <c r="I855" s="24"/>
      <c r="J855" s="24" t="s">
        <v>106</v>
      </c>
      <c r="K855" s="24" t="s">
        <v>178</v>
      </c>
      <c r="L855" s="26">
        <v>13</v>
      </c>
      <c r="M855" s="27">
        <v>2231</v>
      </c>
      <c r="N855" s="28" t="s">
        <v>1420</v>
      </c>
      <c r="O855" s="29" t="s">
        <v>182</v>
      </c>
      <c r="P855" s="29" t="s">
        <v>183</v>
      </c>
      <c r="Q855" s="30">
        <v>4</v>
      </c>
      <c r="R855" s="6" t="s">
        <v>41</v>
      </c>
      <c r="S855" s="8">
        <v>1</v>
      </c>
      <c r="T855" s="23">
        <v>0</v>
      </c>
      <c r="U855" s="23">
        <v>0</v>
      </c>
      <c r="V855" s="23">
        <v>0</v>
      </c>
      <c r="W855" s="5">
        <f t="shared" si="26"/>
        <v>1</v>
      </c>
      <c r="X855" s="5">
        <f t="shared" si="27"/>
        <v>3</v>
      </c>
      <c r="Y855" s="13">
        <v>1217000000</v>
      </c>
      <c r="Z855" s="20">
        <v>1129</v>
      </c>
      <c r="AA855" s="20">
        <v>1162</v>
      </c>
      <c r="AB855" s="20">
        <v>1196</v>
      </c>
      <c r="AC855" s="51"/>
    </row>
    <row r="856" spans="1:29" s="4" customFormat="1" ht="13.5" hidden="1" customHeight="1" x14ac:dyDescent="0.25">
      <c r="A856" s="25">
        <v>19</v>
      </c>
      <c r="B856" s="24" t="s">
        <v>1393</v>
      </c>
      <c r="C856" s="24" t="s">
        <v>175</v>
      </c>
      <c r="D856" s="25">
        <v>32</v>
      </c>
      <c r="E856" s="25" t="s">
        <v>184</v>
      </c>
      <c r="F856" s="24" t="s">
        <v>163</v>
      </c>
      <c r="G856" s="24" t="s">
        <v>177</v>
      </c>
      <c r="H856" s="24" t="s">
        <v>35</v>
      </c>
      <c r="I856" s="24"/>
      <c r="J856" s="24" t="s">
        <v>106</v>
      </c>
      <c r="K856" s="24" t="s">
        <v>178</v>
      </c>
      <c r="L856" s="26">
        <v>13</v>
      </c>
      <c r="M856" s="27">
        <v>2231</v>
      </c>
      <c r="N856" s="28" t="s">
        <v>1420</v>
      </c>
      <c r="O856" s="29" t="s">
        <v>185</v>
      </c>
      <c r="P856" s="29" t="s">
        <v>40</v>
      </c>
      <c r="Q856" s="30">
        <v>4</v>
      </c>
      <c r="R856" s="6" t="s">
        <v>41</v>
      </c>
      <c r="S856" s="8">
        <v>1</v>
      </c>
      <c r="T856" s="23">
        <v>0</v>
      </c>
      <c r="U856" s="23">
        <v>0</v>
      </c>
      <c r="V856" s="23">
        <v>0</v>
      </c>
      <c r="W856" s="5">
        <f t="shared" si="26"/>
        <v>1</v>
      </c>
      <c r="X856" s="5">
        <f t="shared" si="27"/>
        <v>3</v>
      </c>
      <c r="Y856" s="13">
        <v>283000000</v>
      </c>
      <c r="Z856" s="20">
        <v>263</v>
      </c>
      <c r="AA856" s="20">
        <v>271</v>
      </c>
      <c r="AB856" s="20">
        <v>278</v>
      </c>
      <c r="AC856" s="51"/>
    </row>
    <row r="857" spans="1:29" s="4" customFormat="1" ht="13.5" hidden="1" customHeight="1" x14ac:dyDescent="0.25">
      <c r="A857" s="25">
        <v>19</v>
      </c>
      <c r="B857" s="24" t="s">
        <v>1393</v>
      </c>
      <c r="C857" s="24" t="s">
        <v>186</v>
      </c>
      <c r="D857" s="25">
        <v>33</v>
      </c>
      <c r="E857" s="25" t="s">
        <v>187</v>
      </c>
      <c r="F857" s="24" t="s">
        <v>188</v>
      </c>
      <c r="G857" s="24" t="s">
        <v>189</v>
      </c>
      <c r="H857" s="24" t="s">
        <v>59</v>
      </c>
      <c r="I857" s="24"/>
      <c r="J857" s="24" t="s">
        <v>106</v>
      </c>
      <c r="K857" s="24" t="s">
        <v>190</v>
      </c>
      <c r="L857" s="26">
        <v>14</v>
      </c>
      <c r="M857" s="27">
        <v>2244</v>
      </c>
      <c r="N857" s="28" t="s">
        <v>1421</v>
      </c>
      <c r="O857" s="29" t="s">
        <v>1422</v>
      </c>
      <c r="P857" s="29" t="s">
        <v>193</v>
      </c>
      <c r="Q857" s="30">
        <v>200</v>
      </c>
      <c r="R857" s="6" t="s">
        <v>41</v>
      </c>
      <c r="S857" s="8">
        <v>50</v>
      </c>
      <c r="T857" s="23">
        <v>0</v>
      </c>
      <c r="U857" s="23">
        <v>0</v>
      </c>
      <c r="V857" s="23">
        <v>0</v>
      </c>
      <c r="W857" s="5">
        <f t="shared" si="26"/>
        <v>50</v>
      </c>
      <c r="X857" s="5">
        <f t="shared" si="27"/>
        <v>150</v>
      </c>
      <c r="Y857" s="13">
        <v>1469000000</v>
      </c>
      <c r="Z857" s="20">
        <v>1363</v>
      </c>
      <c r="AA857" s="20">
        <v>1403</v>
      </c>
      <c r="AB857" s="20">
        <v>1444</v>
      </c>
      <c r="AC857" s="51"/>
    </row>
    <row r="858" spans="1:29" s="4" customFormat="1" ht="13.5" hidden="1" customHeight="1" x14ac:dyDescent="0.25">
      <c r="A858" s="25">
        <v>19</v>
      </c>
      <c r="B858" s="24" t="s">
        <v>1393</v>
      </c>
      <c r="C858" s="24" t="s">
        <v>186</v>
      </c>
      <c r="D858" s="25">
        <v>38</v>
      </c>
      <c r="E858" s="25" t="s">
        <v>194</v>
      </c>
      <c r="F858" s="24" t="s">
        <v>188</v>
      </c>
      <c r="G858" s="24" t="s">
        <v>195</v>
      </c>
      <c r="H858" s="24" t="s">
        <v>35</v>
      </c>
      <c r="I858" s="24"/>
      <c r="J858" s="24" t="s">
        <v>106</v>
      </c>
      <c r="K858" s="24" t="s">
        <v>190</v>
      </c>
      <c r="L858" s="26">
        <v>14</v>
      </c>
      <c r="M858" s="27">
        <v>2244</v>
      </c>
      <c r="N858" s="28" t="s">
        <v>1421</v>
      </c>
      <c r="O858" s="29" t="s">
        <v>1423</v>
      </c>
      <c r="P858" s="29" t="s">
        <v>197</v>
      </c>
      <c r="Q858" s="30">
        <v>60</v>
      </c>
      <c r="R858" s="6" t="s">
        <v>41</v>
      </c>
      <c r="S858" s="8">
        <v>15</v>
      </c>
      <c r="T858" s="23">
        <v>0</v>
      </c>
      <c r="U858" s="23">
        <v>0</v>
      </c>
      <c r="V858" s="23">
        <v>0</v>
      </c>
      <c r="W858" s="5">
        <f t="shared" si="26"/>
        <v>15</v>
      </c>
      <c r="X858" s="5">
        <f t="shared" si="27"/>
        <v>45</v>
      </c>
      <c r="Y858" s="13">
        <v>1699000000</v>
      </c>
      <c r="Z858" s="20">
        <v>1577</v>
      </c>
      <c r="AA858" s="20">
        <v>1623</v>
      </c>
      <c r="AB858" s="20">
        <v>1671</v>
      </c>
      <c r="AC858" s="51"/>
    </row>
    <row r="859" spans="1:29" s="4" customFormat="1" ht="13.5" hidden="1" customHeight="1" x14ac:dyDescent="0.25">
      <c r="A859" s="25">
        <v>19</v>
      </c>
      <c r="B859" s="24" t="s">
        <v>1393</v>
      </c>
      <c r="C859" s="24" t="s">
        <v>186</v>
      </c>
      <c r="D859" s="25">
        <v>39</v>
      </c>
      <c r="E859" s="25" t="s">
        <v>198</v>
      </c>
      <c r="F859" s="24" t="s">
        <v>188</v>
      </c>
      <c r="G859" s="24" t="s">
        <v>195</v>
      </c>
      <c r="H859" s="24" t="s">
        <v>35</v>
      </c>
      <c r="I859" s="24"/>
      <c r="J859" s="24" t="s">
        <v>106</v>
      </c>
      <c r="K859" s="24" t="s">
        <v>190</v>
      </c>
      <c r="L859" s="26">
        <v>14</v>
      </c>
      <c r="M859" s="27">
        <v>2244</v>
      </c>
      <c r="N859" s="28" t="s">
        <v>1421</v>
      </c>
      <c r="O859" s="29" t="s">
        <v>1424</v>
      </c>
      <c r="P859" s="29" t="s">
        <v>200</v>
      </c>
      <c r="Q859" s="30">
        <v>4000</v>
      </c>
      <c r="R859" s="6" t="s">
        <v>41</v>
      </c>
      <c r="S859" s="8">
        <v>1000</v>
      </c>
      <c r="T859" s="23">
        <v>0</v>
      </c>
      <c r="U859" s="23">
        <v>0</v>
      </c>
      <c r="V859" s="23">
        <v>0</v>
      </c>
      <c r="W859" s="5">
        <f t="shared" si="26"/>
        <v>1000</v>
      </c>
      <c r="X859" s="5">
        <f t="shared" si="27"/>
        <v>3000</v>
      </c>
      <c r="Y859" s="13">
        <v>1678000000</v>
      </c>
      <c r="Z859" s="20">
        <v>1558</v>
      </c>
      <c r="AA859" s="20">
        <v>1603</v>
      </c>
      <c r="AB859" s="20">
        <v>1650</v>
      </c>
      <c r="AC859" s="51"/>
    </row>
    <row r="860" spans="1:29" s="4" customFormat="1" ht="13.5" hidden="1" customHeight="1" x14ac:dyDescent="0.25">
      <c r="A860" s="25">
        <v>19</v>
      </c>
      <c r="B860" s="24" t="s">
        <v>1393</v>
      </c>
      <c r="C860" s="24" t="s">
        <v>186</v>
      </c>
      <c r="D860" s="25">
        <v>40</v>
      </c>
      <c r="E860" s="25" t="s">
        <v>201</v>
      </c>
      <c r="F860" s="24" t="s">
        <v>188</v>
      </c>
      <c r="G860" s="24" t="s">
        <v>195</v>
      </c>
      <c r="H860" s="24" t="s">
        <v>35</v>
      </c>
      <c r="I860" s="24"/>
      <c r="J860" s="24" t="s">
        <v>106</v>
      </c>
      <c r="K860" s="24" t="s">
        <v>190</v>
      </c>
      <c r="L860" s="26">
        <v>14</v>
      </c>
      <c r="M860" s="27">
        <v>2244</v>
      </c>
      <c r="N860" s="28" t="s">
        <v>1421</v>
      </c>
      <c r="O860" s="29" t="s">
        <v>1425</v>
      </c>
      <c r="P860" s="29" t="s">
        <v>203</v>
      </c>
      <c r="Q860" s="30">
        <v>300</v>
      </c>
      <c r="R860" s="6" t="s">
        <v>41</v>
      </c>
      <c r="S860" s="8">
        <v>75</v>
      </c>
      <c r="T860" s="23">
        <v>0</v>
      </c>
      <c r="U860" s="23">
        <v>0</v>
      </c>
      <c r="V860" s="23">
        <v>0</v>
      </c>
      <c r="W860" s="5">
        <f t="shared" si="26"/>
        <v>75</v>
      </c>
      <c r="X860" s="5">
        <f t="shared" si="27"/>
        <v>225</v>
      </c>
      <c r="Y860" s="13">
        <v>1668000000</v>
      </c>
      <c r="Z860" s="20">
        <v>1548</v>
      </c>
      <c r="AA860" s="20">
        <v>1593</v>
      </c>
      <c r="AB860" s="20">
        <v>1640</v>
      </c>
      <c r="AC860" s="51"/>
    </row>
    <row r="861" spans="1:29" s="4" customFormat="1" ht="13.5" hidden="1" customHeight="1" x14ac:dyDescent="0.25">
      <c r="A861" s="25">
        <v>19</v>
      </c>
      <c r="B861" s="24" t="s">
        <v>1393</v>
      </c>
      <c r="C861" s="24" t="s">
        <v>186</v>
      </c>
      <c r="D861" s="25">
        <v>34</v>
      </c>
      <c r="E861" s="25" t="s">
        <v>204</v>
      </c>
      <c r="F861" s="24" t="s">
        <v>188</v>
      </c>
      <c r="G861" s="24" t="s">
        <v>205</v>
      </c>
      <c r="H861" s="24" t="s">
        <v>35</v>
      </c>
      <c r="I861" s="24"/>
      <c r="J861" s="24" t="s">
        <v>106</v>
      </c>
      <c r="K861" s="24" t="s">
        <v>190</v>
      </c>
      <c r="L861" s="26">
        <v>15</v>
      </c>
      <c r="M861" s="27">
        <v>2249</v>
      </c>
      <c r="N861" s="28" t="s">
        <v>1426</v>
      </c>
      <c r="O861" s="29" t="s">
        <v>1427</v>
      </c>
      <c r="P861" s="29" t="s">
        <v>208</v>
      </c>
      <c r="Q861" s="30">
        <v>320</v>
      </c>
      <c r="R861" s="6" t="s">
        <v>41</v>
      </c>
      <c r="S861" s="8">
        <v>80</v>
      </c>
      <c r="T861" s="23">
        <v>0</v>
      </c>
      <c r="U861" s="23">
        <v>0</v>
      </c>
      <c r="V861" s="23">
        <v>0</v>
      </c>
      <c r="W861" s="5">
        <f t="shared" si="26"/>
        <v>80</v>
      </c>
      <c r="X861" s="5">
        <f t="shared" si="27"/>
        <v>240</v>
      </c>
      <c r="Y861" s="13">
        <v>1406000000</v>
      </c>
      <c r="Z861" s="20">
        <v>1304</v>
      </c>
      <c r="AA861" s="20">
        <v>1343</v>
      </c>
      <c r="AB861" s="20">
        <v>1382</v>
      </c>
      <c r="AC861" s="51"/>
    </row>
    <row r="862" spans="1:29" s="4" customFormat="1" ht="13.5" hidden="1" customHeight="1" x14ac:dyDescent="0.25">
      <c r="A862" s="32">
        <v>19</v>
      </c>
      <c r="B862" s="31" t="s">
        <v>1393</v>
      </c>
      <c r="C862" s="31" t="s">
        <v>186</v>
      </c>
      <c r="D862" s="32">
        <v>35</v>
      </c>
      <c r="E862" s="32" t="s">
        <v>209</v>
      </c>
      <c r="F862" s="31" t="s">
        <v>188</v>
      </c>
      <c r="G862" s="31" t="s">
        <v>205</v>
      </c>
      <c r="H862" s="31" t="s">
        <v>35</v>
      </c>
      <c r="I862" s="31"/>
      <c r="J862" s="31" t="s">
        <v>106</v>
      </c>
      <c r="K862" s="31" t="s">
        <v>190</v>
      </c>
      <c r="L862" s="33">
        <v>15</v>
      </c>
      <c r="M862" s="34">
        <v>2249</v>
      </c>
      <c r="N862" s="35" t="s">
        <v>1426</v>
      </c>
      <c r="O862" s="36" t="s">
        <v>1428</v>
      </c>
      <c r="P862" s="36" t="s">
        <v>211</v>
      </c>
      <c r="Q862" s="37">
        <v>4000</v>
      </c>
      <c r="R862" s="7" t="s">
        <v>41</v>
      </c>
      <c r="S862" s="9">
        <v>1000</v>
      </c>
      <c r="T862" s="23">
        <v>0</v>
      </c>
      <c r="U862" s="23">
        <v>0</v>
      </c>
      <c r="V862" s="23">
        <v>0</v>
      </c>
      <c r="W862" s="5">
        <f t="shared" si="26"/>
        <v>1000</v>
      </c>
      <c r="X862" s="5">
        <f t="shared" si="27"/>
        <v>3000</v>
      </c>
      <c r="Y862" s="14">
        <v>1343000000</v>
      </c>
      <c r="Z862" s="20">
        <v>1246</v>
      </c>
      <c r="AA862" s="20">
        <v>1282</v>
      </c>
      <c r="AB862" s="21">
        <v>1320</v>
      </c>
      <c r="AC862" s="52"/>
    </row>
    <row r="863" spans="1:29" s="4" customFormat="1" ht="13.5" hidden="1" customHeight="1" x14ac:dyDescent="0.25">
      <c r="A863" s="25">
        <v>19</v>
      </c>
      <c r="B863" s="24" t="s">
        <v>1393</v>
      </c>
      <c r="C863" s="24" t="s">
        <v>186</v>
      </c>
      <c r="D863" s="25">
        <v>36</v>
      </c>
      <c r="E863" s="25" t="s">
        <v>212</v>
      </c>
      <c r="F863" s="24" t="s">
        <v>188</v>
      </c>
      <c r="G863" s="24" t="s">
        <v>205</v>
      </c>
      <c r="H863" s="24" t="s">
        <v>35</v>
      </c>
      <c r="I863" s="24"/>
      <c r="J863" s="24" t="s">
        <v>106</v>
      </c>
      <c r="K863" s="24" t="s">
        <v>190</v>
      </c>
      <c r="L863" s="26">
        <v>15</v>
      </c>
      <c r="M863" s="27">
        <v>2249</v>
      </c>
      <c r="N863" s="28" t="s">
        <v>1426</v>
      </c>
      <c r="O863" s="29" t="s">
        <v>1429</v>
      </c>
      <c r="P863" s="29" t="s">
        <v>200</v>
      </c>
      <c r="Q863" s="30">
        <v>1250</v>
      </c>
      <c r="R863" s="6" t="s">
        <v>41</v>
      </c>
      <c r="S863" s="8">
        <v>300</v>
      </c>
      <c r="T863" s="23">
        <v>0</v>
      </c>
      <c r="U863" s="23">
        <v>0</v>
      </c>
      <c r="V863" s="23">
        <v>0</v>
      </c>
      <c r="W863" s="5">
        <f t="shared" si="26"/>
        <v>300</v>
      </c>
      <c r="X863" s="5">
        <f t="shared" si="27"/>
        <v>950</v>
      </c>
      <c r="Y863" s="13">
        <v>1259000000</v>
      </c>
      <c r="Z863" s="20">
        <v>1168</v>
      </c>
      <c r="AA863" s="20">
        <v>1202</v>
      </c>
      <c r="AB863" s="20">
        <v>1237</v>
      </c>
      <c r="AC863" s="51"/>
    </row>
    <row r="864" spans="1:29" s="4" customFormat="1" ht="13.5" hidden="1" customHeight="1" x14ac:dyDescent="0.25">
      <c r="A864" s="25">
        <v>19</v>
      </c>
      <c r="B864" s="24" t="s">
        <v>1393</v>
      </c>
      <c r="C864" s="24" t="s">
        <v>186</v>
      </c>
      <c r="D864" s="25">
        <v>37</v>
      </c>
      <c r="E864" s="25" t="s">
        <v>214</v>
      </c>
      <c r="F864" s="24" t="s">
        <v>188</v>
      </c>
      <c r="G864" s="24" t="s">
        <v>205</v>
      </c>
      <c r="H864" s="24" t="s">
        <v>35</v>
      </c>
      <c r="I864" s="24"/>
      <c r="J864" s="24" t="s">
        <v>106</v>
      </c>
      <c r="K864" s="24" t="s">
        <v>190</v>
      </c>
      <c r="L864" s="26">
        <v>15</v>
      </c>
      <c r="M864" s="27">
        <v>2249</v>
      </c>
      <c r="N864" s="28" t="s">
        <v>1426</v>
      </c>
      <c r="O864" s="29" t="s">
        <v>1430</v>
      </c>
      <c r="P864" s="29" t="s">
        <v>64</v>
      </c>
      <c r="Q864" s="30">
        <v>1600</v>
      </c>
      <c r="R864" s="6" t="s">
        <v>41</v>
      </c>
      <c r="S864" s="8">
        <v>400</v>
      </c>
      <c r="T864" s="23">
        <v>0</v>
      </c>
      <c r="U864" s="23">
        <v>0</v>
      </c>
      <c r="V864" s="23">
        <v>0</v>
      </c>
      <c r="W864" s="5">
        <f t="shared" si="26"/>
        <v>400</v>
      </c>
      <c r="X864" s="5">
        <f t="shared" si="27"/>
        <v>1200</v>
      </c>
      <c r="Y864" s="13">
        <v>1164000000</v>
      </c>
      <c r="Z864" s="20">
        <v>1081</v>
      </c>
      <c r="AA864" s="20">
        <v>1112</v>
      </c>
      <c r="AB864" s="20">
        <v>1145</v>
      </c>
      <c r="AC864" s="51"/>
    </row>
    <row r="865" spans="1:29" s="4" customFormat="1" ht="13.5" hidden="1" customHeight="1" x14ac:dyDescent="0.25">
      <c r="A865" s="25">
        <v>19</v>
      </c>
      <c r="B865" s="24" t="s">
        <v>1393</v>
      </c>
      <c r="C865" s="24" t="s">
        <v>216</v>
      </c>
      <c r="D865" s="25">
        <v>43</v>
      </c>
      <c r="E865" s="25" t="s">
        <v>217</v>
      </c>
      <c r="F865" s="24" t="s">
        <v>163</v>
      </c>
      <c r="G865" s="24" t="s">
        <v>218</v>
      </c>
      <c r="H865" s="24" t="s">
        <v>35</v>
      </c>
      <c r="I865" s="24"/>
      <c r="J865" s="24" t="s">
        <v>106</v>
      </c>
      <c r="K865" s="24" t="s">
        <v>219</v>
      </c>
      <c r="L865" s="26">
        <v>16</v>
      </c>
      <c r="M865" s="27">
        <v>2245</v>
      </c>
      <c r="N865" s="44" t="s">
        <v>1431</v>
      </c>
      <c r="O865" s="29" t="s">
        <v>1432</v>
      </c>
      <c r="P865" s="29" t="s">
        <v>84</v>
      </c>
      <c r="Q865" s="30">
        <v>11000</v>
      </c>
      <c r="R865" s="6" t="s">
        <v>41</v>
      </c>
      <c r="S865" s="8">
        <v>2700</v>
      </c>
      <c r="T865" s="23">
        <v>0</v>
      </c>
      <c r="U865" s="23">
        <v>0</v>
      </c>
      <c r="V865" s="23">
        <v>0</v>
      </c>
      <c r="W865" s="5">
        <f t="shared" si="26"/>
        <v>2700</v>
      </c>
      <c r="X865" s="5">
        <f t="shared" si="27"/>
        <v>8300</v>
      </c>
      <c r="Y865" s="13">
        <v>199000000</v>
      </c>
      <c r="Z865" s="20">
        <v>185</v>
      </c>
      <c r="AA865" s="20">
        <v>190</v>
      </c>
      <c r="AB865" s="20">
        <v>196</v>
      </c>
      <c r="AC865" s="51"/>
    </row>
    <row r="866" spans="1:29" s="4" customFormat="1" ht="13.5" hidden="1" customHeight="1" x14ac:dyDescent="0.25">
      <c r="A866" s="25">
        <v>19</v>
      </c>
      <c r="B866" s="24" t="s">
        <v>1393</v>
      </c>
      <c r="C866" s="24" t="s">
        <v>216</v>
      </c>
      <c r="D866" s="25">
        <v>44</v>
      </c>
      <c r="E866" s="25" t="s">
        <v>222</v>
      </c>
      <c r="F866" s="24" t="s">
        <v>163</v>
      </c>
      <c r="G866" s="24" t="s">
        <v>218</v>
      </c>
      <c r="H866" s="24" t="s">
        <v>35</v>
      </c>
      <c r="I866" s="24"/>
      <c r="J866" s="24" t="s">
        <v>106</v>
      </c>
      <c r="K866" s="24" t="s">
        <v>219</v>
      </c>
      <c r="L866" s="26">
        <v>16</v>
      </c>
      <c r="M866" s="27">
        <v>2245</v>
      </c>
      <c r="N866" s="44" t="s">
        <v>1431</v>
      </c>
      <c r="O866" s="29" t="s">
        <v>1433</v>
      </c>
      <c r="P866" s="29" t="s">
        <v>224</v>
      </c>
      <c r="Q866" s="30">
        <v>22000</v>
      </c>
      <c r="R866" s="6" t="s">
        <v>41</v>
      </c>
      <c r="S866" s="8">
        <v>5500</v>
      </c>
      <c r="T866" s="23">
        <v>0</v>
      </c>
      <c r="U866" s="23">
        <v>0</v>
      </c>
      <c r="V866" s="23">
        <v>0</v>
      </c>
      <c r="W866" s="5">
        <f t="shared" si="26"/>
        <v>5500</v>
      </c>
      <c r="X866" s="5">
        <f t="shared" si="27"/>
        <v>16500</v>
      </c>
      <c r="Y866" s="13">
        <v>1154000000</v>
      </c>
      <c r="Z866" s="20">
        <v>1071</v>
      </c>
      <c r="AA866" s="20">
        <v>1102</v>
      </c>
      <c r="AB866" s="20">
        <v>1134</v>
      </c>
      <c r="AC866" s="51"/>
    </row>
    <row r="867" spans="1:29" s="4" customFormat="1" ht="13.5" hidden="1" customHeight="1" x14ac:dyDescent="0.25">
      <c r="A867" s="25">
        <v>19</v>
      </c>
      <c r="B867" s="24" t="s">
        <v>1393</v>
      </c>
      <c r="C867" s="24" t="s">
        <v>216</v>
      </c>
      <c r="D867" s="25">
        <v>45</v>
      </c>
      <c r="E867" s="25" t="s">
        <v>225</v>
      </c>
      <c r="F867" s="24" t="s">
        <v>163</v>
      </c>
      <c r="G867" s="24" t="s">
        <v>218</v>
      </c>
      <c r="H867" s="24" t="s">
        <v>35</v>
      </c>
      <c r="I867" s="24"/>
      <c r="J867" s="24" t="s">
        <v>106</v>
      </c>
      <c r="K867" s="24" t="s">
        <v>219</v>
      </c>
      <c r="L867" s="26">
        <v>16</v>
      </c>
      <c r="M867" s="27">
        <v>2245</v>
      </c>
      <c r="N867" s="44" t="s">
        <v>1431</v>
      </c>
      <c r="O867" s="29" t="s">
        <v>1434</v>
      </c>
      <c r="P867" s="29" t="s">
        <v>227</v>
      </c>
      <c r="Q867" s="30">
        <v>21000</v>
      </c>
      <c r="R867" s="6" t="s">
        <v>41</v>
      </c>
      <c r="S867" s="8">
        <v>4000</v>
      </c>
      <c r="T867" s="23">
        <v>0</v>
      </c>
      <c r="U867" s="23">
        <v>0</v>
      </c>
      <c r="V867" s="23">
        <v>0</v>
      </c>
      <c r="W867" s="5">
        <f t="shared" si="26"/>
        <v>4000</v>
      </c>
      <c r="X867" s="5">
        <f t="shared" si="27"/>
        <v>17000</v>
      </c>
      <c r="Y867" s="13">
        <v>1668000000</v>
      </c>
      <c r="Z867" s="20">
        <v>1548</v>
      </c>
      <c r="AA867" s="20">
        <v>1593</v>
      </c>
      <c r="AB867" s="20">
        <v>1640</v>
      </c>
      <c r="AC867" s="51"/>
    </row>
    <row r="868" spans="1:29" s="4" customFormat="1" ht="13.5" hidden="1" customHeight="1" x14ac:dyDescent="0.25">
      <c r="A868" s="25">
        <v>19</v>
      </c>
      <c r="B868" s="24" t="s">
        <v>1393</v>
      </c>
      <c r="C868" s="24" t="s">
        <v>228</v>
      </c>
      <c r="D868" s="25">
        <v>50</v>
      </c>
      <c r="E868" s="25" t="s">
        <v>229</v>
      </c>
      <c r="F868" s="24" t="s">
        <v>230</v>
      </c>
      <c r="G868" s="24" t="s">
        <v>231</v>
      </c>
      <c r="H868" s="24" t="s">
        <v>59</v>
      </c>
      <c r="I868" s="24" t="s">
        <v>232</v>
      </c>
      <c r="J868" s="24" t="s">
        <v>233</v>
      </c>
      <c r="K868" s="24" t="s">
        <v>234</v>
      </c>
      <c r="L868" s="26">
        <v>17</v>
      </c>
      <c r="M868" s="27">
        <v>2227</v>
      </c>
      <c r="N868" s="45" t="s">
        <v>1435</v>
      </c>
      <c r="O868" s="29" t="s">
        <v>1436</v>
      </c>
      <c r="P868" s="29" t="s">
        <v>64</v>
      </c>
      <c r="Q868" s="30">
        <v>48</v>
      </c>
      <c r="R868" s="6" t="s">
        <v>41</v>
      </c>
      <c r="S868" s="8">
        <v>12</v>
      </c>
      <c r="T868" s="23">
        <v>0</v>
      </c>
      <c r="U868" s="23">
        <v>0</v>
      </c>
      <c r="V868" s="23">
        <v>0</v>
      </c>
      <c r="W868" s="5">
        <f t="shared" si="26"/>
        <v>12</v>
      </c>
      <c r="X868" s="5">
        <f t="shared" si="27"/>
        <v>36</v>
      </c>
      <c r="Y868" s="13">
        <v>1469000000</v>
      </c>
      <c r="Z868" s="20">
        <v>1363</v>
      </c>
      <c r="AA868" s="20">
        <v>1403</v>
      </c>
      <c r="AB868" s="20">
        <v>1444</v>
      </c>
      <c r="AC868" s="51"/>
    </row>
    <row r="869" spans="1:29" s="4" customFormat="1" ht="13.5" hidden="1" customHeight="1" x14ac:dyDescent="0.25">
      <c r="A869" s="25">
        <v>19</v>
      </c>
      <c r="B869" s="24" t="s">
        <v>1393</v>
      </c>
      <c r="C869" s="24" t="s">
        <v>228</v>
      </c>
      <c r="D869" s="25">
        <v>51</v>
      </c>
      <c r="E869" s="25" t="s">
        <v>237</v>
      </c>
      <c r="F869" s="24" t="s">
        <v>230</v>
      </c>
      <c r="G869" s="24" t="s">
        <v>238</v>
      </c>
      <c r="H869" s="24" t="s">
        <v>59</v>
      </c>
      <c r="I869" s="24" t="s">
        <v>232</v>
      </c>
      <c r="J869" s="24" t="s">
        <v>233</v>
      </c>
      <c r="K869" s="24" t="s">
        <v>234</v>
      </c>
      <c r="L869" s="26">
        <v>17</v>
      </c>
      <c r="M869" s="27">
        <v>2227</v>
      </c>
      <c r="N869" s="45" t="s">
        <v>1435</v>
      </c>
      <c r="O869" s="29" t="s">
        <v>1437</v>
      </c>
      <c r="P869" s="29" t="s">
        <v>240</v>
      </c>
      <c r="Q869" s="30">
        <v>1050</v>
      </c>
      <c r="R869" s="6" t="s">
        <v>41</v>
      </c>
      <c r="S869" s="8">
        <v>225</v>
      </c>
      <c r="T869" s="23">
        <v>0</v>
      </c>
      <c r="U869" s="23">
        <v>0</v>
      </c>
      <c r="V869" s="23">
        <v>0</v>
      </c>
      <c r="W869" s="5">
        <f t="shared" si="26"/>
        <v>225</v>
      </c>
      <c r="X869" s="5">
        <f t="shared" si="27"/>
        <v>825</v>
      </c>
      <c r="Y869" s="13">
        <v>2937000000</v>
      </c>
      <c r="Z869" s="20">
        <v>2726</v>
      </c>
      <c r="AA869" s="20">
        <v>2805</v>
      </c>
      <c r="AB869" s="20">
        <v>2887</v>
      </c>
      <c r="AC869" s="51"/>
    </row>
    <row r="870" spans="1:29" s="4" customFormat="1" ht="13.5" hidden="1" customHeight="1" x14ac:dyDescent="0.25">
      <c r="A870" s="25">
        <v>19</v>
      </c>
      <c r="B870" s="24" t="s">
        <v>1393</v>
      </c>
      <c r="C870" s="24" t="s">
        <v>228</v>
      </c>
      <c r="D870" s="25">
        <v>52</v>
      </c>
      <c r="E870" s="25" t="s">
        <v>241</v>
      </c>
      <c r="F870" s="24" t="s">
        <v>230</v>
      </c>
      <c r="G870" s="24" t="s">
        <v>238</v>
      </c>
      <c r="H870" s="24" t="s">
        <v>59</v>
      </c>
      <c r="I870" s="24" t="s">
        <v>232</v>
      </c>
      <c r="J870" s="24" t="s">
        <v>233</v>
      </c>
      <c r="K870" s="24" t="s">
        <v>234</v>
      </c>
      <c r="L870" s="26">
        <v>17</v>
      </c>
      <c r="M870" s="27">
        <v>2227</v>
      </c>
      <c r="N870" s="45" t="s">
        <v>1435</v>
      </c>
      <c r="O870" s="29" t="s">
        <v>1438</v>
      </c>
      <c r="P870" s="29" t="s">
        <v>243</v>
      </c>
      <c r="Q870" s="30">
        <v>1050</v>
      </c>
      <c r="R870" s="6" t="s">
        <v>41</v>
      </c>
      <c r="S870" s="8">
        <v>225</v>
      </c>
      <c r="T870" s="23">
        <v>0</v>
      </c>
      <c r="U870" s="23">
        <v>0</v>
      </c>
      <c r="V870" s="23">
        <v>0</v>
      </c>
      <c r="W870" s="5">
        <f t="shared" si="26"/>
        <v>225</v>
      </c>
      <c r="X870" s="5">
        <f t="shared" si="27"/>
        <v>825</v>
      </c>
      <c r="Y870" s="13">
        <v>14476000000</v>
      </c>
      <c r="Z870" s="20">
        <v>13434</v>
      </c>
      <c r="AA870" s="20">
        <v>13827</v>
      </c>
      <c r="AB870" s="20">
        <v>14230</v>
      </c>
      <c r="AC870" s="51"/>
    </row>
    <row r="871" spans="1:29" s="4" customFormat="1" ht="13.5" hidden="1" customHeight="1" x14ac:dyDescent="0.25">
      <c r="A871" s="25">
        <v>19</v>
      </c>
      <c r="B871" s="24" t="s">
        <v>1393</v>
      </c>
      <c r="C871" s="24" t="s">
        <v>244</v>
      </c>
      <c r="D871" s="25">
        <v>54</v>
      </c>
      <c r="E871" s="25" t="s">
        <v>245</v>
      </c>
      <c r="F871" s="24" t="s">
        <v>246</v>
      </c>
      <c r="G871" s="24" t="s">
        <v>247</v>
      </c>
      <c r="H871" s="24" t="s">
        <v>35</v>
      </c>
      <c r="I871" s="24"/>
      <c r="J871" s="24" t="s">
        <v>233</v>
      </c>
      <c r="K871" s="24" t="s">
        <v>248</v>
      </c>
      <c r="L871" s="26">
        <v>18</v>
      </c>
      <c r="M871" s="27">
        <v>2235</v>
      </c>
      <c r="N871" s="45" t="s">
        <v>1439</v>
      </c>
      <c r="O871" s="29" t="s">
        <v>1440</v>
      </c>
      <c r="P871" s="29" t="s">
        <v>40</v>
      </c>
      <c r="Q871" s="30">
        <v>2200</v>
      </c>
      <c r="R871" s="6" t="s">
        <v>41</v>
      </c>
      <c r="S871" s="8">
        <v>525</v>
      </c>
      <c r="T871" s="23">
        <v>0</v>
      </c>
      <c r="U871" s="23">
        <v>0</v>
      </c>
      <c r="V871" s="23">
        <v>0</v>
      </c>
      <c r="W871" s="5">
        <f t="shared" si="26"/>
        <v>525</v>
      </c>
      <c r="X871" s="5">
        <f t="shared" si="27"/>
        <v>1675</v>
      </c>
      <c r="Y871" s="13">
        <v>3032000000</v>
      </c>
      <c r="Z871" s="20">
        <v>2813</v>
      </c>
      <c r="AA871" s="20">
        <v>2896</v>
      </c>
      <c r="AB871" s="20">
        <v>2980</v>
      </c>
      <c r="AC871" s="51"/>
    </row>
    <row r="872" spans="1:29" s="4" customFormat="1" ht="13.5" hidden="1" customHeight="1" x14ac:dyDescent="0.25">
      <c r="A872" s="25">
        <v>19</v>
      </c>
      <c r="B872" s="24" t="s">
        <v>1393</v>
      </c>
      <c r="C872" s="24" t="s">
        <v>244</v>
      </c>
      <c r="D872" s="25">
        <v>55</v>
      </c>
      <c r="E872" s="25" t="s">
        <v>251</v>
      </c>
      <c r="F872" s="24" t="s">
        <v>252</v>
      </c>
      <c r="G872" s="24" t="s">
        <v>253</v>
      </c>
      <c r="H872" s="24" t="s">
        <v>35</v>
      </c>
      <c r="I872" s="24"/>
      <c r="J872" s="24" t="s">
        <v>233</v>
      </c>
      <c r="K872" s="24" t="s">
        <v>248</v>
      </c>
      <c r="L872" s="26">
        <v>18</v>
      </c>
      <c r="M872" s="27">
        <v>2235</v>
      </c>
      <c r="N872" s="45" t="s">
        <v>1439</v>
      </c>
      <c r="O872" s="29" t="s">
        <v>1441</v>
      </c>
      <c r="P872" s="29" t="s">
        <v>255</v>
      </c>
      <c r="Q872" s="30">
        <v>500</v>
      </c>
      <c r="R872" s="6" t="s">
        <v>41</v>
      </c>
      <c r="S872" s="8">
        <v>125</v>
      </c>
      <c r="T872" s="23">
        <v>0</v>
      </c>
      <c r="U872" s="23">
        <v>0</v>
      </c>
      <c r="V872" s="23">
        <v>0</v>
      </c>
      <c r="W872" s="5">
        <f t="shared" si="26"/>
        <v>125</v>
      </c>
      <c r="X872" s="5">
        <f t="shared" si="27"/>
        <v>375</v>
      </c>
      <c r="Y872" s="13">
        <v>2234000000</v>
      </c>
      <c r="Z872" s="20">
        <v>2074</v>
      </c>
      <c r="AA872" s="20">
        <v>2134</v>
      </c>
      <c r="AB872" s="20">
        <v>2196</v>
      </c>
      <c r="AC872" s="51"/>
    </row>
    <row r="873" spans="1:29" s="4" customFormat="1" ht="13.5" hidden="1" customHeight="1" x14ac:dyDescent="0.25">
      <c r="A873" s="25">
        <v>19</v>
      </c>
      <c r="B873" s="24" t="s">
        <v>1393</v>
      </c>
      <c r="C873" s="24" t="s">
        <v>186</v>
      </c>
      <c r="D873" s="25">
        <v>56</v>
      </c>
      <c r="E873" s="25" t="s">
        <v>256</v>
      </c>
      <c r="F873" s="24" t="s">
        <v>188</v>
      </c>
      <c r="G873" s="24" t="s">
        <v>257</v>
      </c>
      <c r="H873" s="24" t="s">
        <v>35</v>
      </c>
      <c r="I873" s="24"/>
      <c r="J873" s="24" t="s">
        <v>233</v>
      </c>
      <c r="K873" s="24" t="s">
        <v>258</v>
      </c>
      <c r="L873" s="26">
        <v>19</v>
      </c>
      <c r="M873" s="27">
        <v>2406</v>
      </c>
      <c r="N873" s="45" t="s">
        <v>1442</v>
      </c>
      <c r="O873" s="29" t="s">
        <v>1443</v>
      </c>
      <c r="P873" s="29" t="s">
        <v>261</v>
      </c>
      <c r="Q873" s="30">
        <v>180</v>
      </c>
      <c r="R873" s="6" t="s">
        <v>41</v>
      </c>
      <c r="S873" s="8">
        <v>45</v>
      </c>
      <c r="T873" s="23">
        <v>0</v>
      </c>
      <c r="U873" s="23">
        <v>0</v>
      </c>
      <c r="V873" s="23">
        <v>0</v>
      </c>
      <c r="W873" s="5">
        <f t="shared" si="26"/>
        <v>45</v>
      </c>
      <c r="X873" s="5">
        <f t="shared" si="27"/>
        <v>135</v>
      </c>
      <c r="Y873" s="13">
        <v>2025000000</v>
      </c>
      <c r="Z873" s="20">
        <v>1879</v>
      </c>
      <c r="AA873" s="20">
        <v>1934</v>
      </c>
      <c r="AB873" s="20">
        <v>1990</v>
      </c>
      <c r="AC873" s="51"/>
    </row>
    <row r="874" spans="1:29" s="4" customFormat="1" ht="13.5" hidden="1" customHeight="1" x14ac:dyDescent="0.25">
      <c r="A874" s="25">
        <v>19</v>
      </c>
      <c r="B874" s="24" t="s">
        <v>1393</v>
      </c>
      <c r="C874" s="24" t="s">
        <v>244</v>
      </c>
      <c r="D874" s="25">
        <v>57</v>
      </c>
      <c r="E874" s="25" t="s">
        <v>262</v>
      </c>
      <c r="F874" s="24" t="s">
        <v>252</v>
      </c>
      <c r="G874" s="24" t="s">
        <v>263</v>
      </c>
      <c r="H874" s="24" t="s">
        <v>35</v>
      </c>
      <c r="I874" s="24"/>
      <c r="J874" s="24" t="s">
        <v>233</v>
      </c>
      <c r="K874" s="24" t="s">
        <v>258</v>
      </c>
      <c r="L874" s="26">
        <v>20</v>
      </c>
      <c r="M874" s="27">
        <v>2239</v>
      </c>
      <c r="N874" s="28" t="s">
        <v>1444</v>
      </c>
      <c r="O874" s="29" t="s">
        <v>1445</v>
      </c>
      <c r="P874" s="29" t="s">
        <v>266</v>
      </c>
      <c r="Q874" s="30">
        <v>180</v>
      </c>
      <c r="R874" s="6" t="s">
        <v>41</v>
      </c>
      <c r="S874" s="8">
        <v>45</v>
      </c>
      <c r="T874" s="23">
        <v>0</v>
      </c>
      <c r="U874" s="23">
        <v>0</v>
      </c>
      <c r="V874" s="23">
        <v>0</v>
      </c>
      <c r="W874" s="5">
        <f t="shared" si="26"/>
        <v>45</v>
      </c>
      <c r="X874" s="5">
        <f t="shared" si="27"/>
        <v>135</v>
      </c>
      <c r="Y874" s="13">
        <v>1276000000</v>
      </c>
      <c r="Z874" s="20">
        <v>1184</v>
      </c>
      <c r="AA874" s="20">
        <v>1218</v>
      </c>
      <c r="AB874" s="20">
        <v>1254</v>
      </c>
      <c r="AC874" s="51"/>
    </row>
    <row r="875" spans="1:29" s="4" customFormat="1" ht="13.5" hidden="1" customHeight="1" x14ac:dyDescent="0.25">
      <c r="A875" s="25">
        <v>19</v>
      </c>
      <c r="B875" s="24" t="s">
        <v>1393</v>
      </c>
      <c r="C875" s="24" t="s">
        <v>244</v>
      </c>
      <c r="D875" s="25">
        <v>58</v>
      </c>
      <c r="E875" s="25" t="s">
        <v>267</v>
      </c>
      <c r="F875" s="24" t="s">
        <v>252</v>
      </c>
      <c r="G875" s="24" t="s">
        <v>268</v>
      </c>
      <c r="H875" s="24" t="s">
        <v>35</v>
      </c>
      <c r="I875" s="24"/>
      <c r="J875" s="24" t="s">
        <v>233</v>
      </c>
      <c r="K875" s="24" t="s">
        <v>258</v>
      </c>
      <c r="L875" s="26">
        <v>20</v>
      </c>
      <c r="M875" s="27">
        <v>2239</v>
      </c>
      <c r="N875" s="28" t="s">
        <v>1444</v>
      </c>
      <c r="O875" s="29" t="s">
        <v>1446</v>
      </c>
      <c r="P875" s="29" t="s">
        <v>270</v>
      </c>
      <c r="Q875" s="30">
        <v>800</v>
      </c>
      <c r="R875" s="6" t="s">
        <v>41</v>
      </c>
      <c r="S875" s="8">
        <v>200</v>
      </c>
      <c r="T875" s="23">
        <v>0</v>
      </c>
      <c r="U875" s="23">
        <v>0</v>
      </c>
      <c r="V875" s="23">
        <v>0</v>
      </c>
      <c r="W875" s="5">
        <f t="shared" si="26"/>
        <v>200</v>
      </c>
      <c r="X875" s="5">
        <f t="shared" si="27"/>
        <v>600</v>
      </c>
      <c r="Y875" s="13">
        <v>2098000000</v>
      </c>
      <c r="Z875" s="20">
        <v>1947</v>
      </c>
      <c r="AA875" s="20">
        <v>2004</v>
      </c>
      <c r="AB875" s="20">
        <v>2062</v>
      </c>
      <c r="AC875" s="51"/>
    </row>
    <row r="876" spans="1:29" s="4" customFormat="1" ht="13.5" hidden="1" customHeight="1" x14ac:dyDescent="0.25">
      <c r="A876" s="25">
        <v>19</v>
      </c>
      <c r="B876" s="24" t="s">
        <v>1393</v>
      </c>
      <c r="C876" s="24" t="s">
        <v>186</v>
      </c>
      <c r="D876" s="25">
        <v>60</v>
      </c>
      <c r="E876" s="25" t="s">
        <v>489</v>
      </c>
      <c r="F876" s="24" t="s">
        <v>272</v>
      </c>
      <c r="G876" s="24" t="s">
        <v>273</v>
      </c>
      <c r="H876" s="24" t="s">
        <v>35</v>
      </c>
      <c r="I876" s="24"/>
      <c r="J876" s="24" t="s">
        <v>274</v>
      </c>
      <c r="K876" s="24" t="s">
        <v>275</v>
      </c>
      <c r="L876" s="26">
        <v>22</v>
      </c>
      <c r="M876" s="27">
        <v>2237</v>
      </c>
      <c r="N876" s="45" t="s">
        <v>1447</v>
      </c>
      <c r="O876" s="29" t="s">
        <v>1448</v>
      </c>
      <c r="P876" s="29" t="s">
        <v>492</v>
      </c>
      <c r="Q876" s="30">
        <v>4000</v>
      </c>
      <c r="R876" s="6" t="s">
        <v>41</v>
      </c>
      <c r="S876" s="8">
        <v>200</v>
      </c>
      <c r="T876" s="23">
        <v>0</v>
      </c>
      <c r="U876" s="23">
        <v>0</v>
      </c>
      <c r="V876" s="23">
        <v>0</v>
      </c>
      <c r="W876" s="5">
        <f t="shared" si="26"/>
        <v>200</v>
      </c>
      <c r="X876" s="5">
        <f t="shared" si="27"/>
        <v>3800</v>
      </c>
      <c r="Y876" s="13">
        <v>2098000000</v>
      </c>
      <c r="Z876" s="20">
        <v>1947</v>
      </c>
      <c r="AA876" s="20">
        <v>2004</v>
      </c>
      <c r="AB876" s="20">
        <v>2062</v>
      </c>
      <c r="AC876" s="51"/>
    </row>
    <row r="877" spans="1:29" s="4" customFormat="1" ht="13.5" hidden="1" customHeight="1" x14ac:dyDescent="0.25">
      <c r="A877" s="25">
        <v>19</v>
      </c>
      <c r="B877" s="24" t="s">
        <v>1393</v>
      </c>
      <c r="C877" s="24" t="s">
        <v>186</v>
      </c>
      <c r="D877" s="25">
        <v>61</v>
      </c>
      <c r="E877" s="25" t="s">
        <v>271</v>
      </c>
      <c r="F877" s="24" t="s">
        <v>272</v>
      </c>
      <c r="G877" s="24" t="s">
        <v>273</v>
      </c>
      <c r="H877" s="24" t="s">
        <v>35</v>
      </c>
      <c r="I877" s="24"/>
      <c r="J877" s="24" t="s">
        <v>274</v>
      </c>
      <c r="K877" s="24" t="s">
        <v>275</v>
      </c>
      <c r="L877" s="26">
        <v>22</v>
      </c>
      <c r="M877" s="27">
        <v>2237</v>
      </c>
      <c r="N877" s="45" t="s">
        <v>1447</v>
      </c>
      <c r="O877" s="29" t="s">
        <v>1449</v>
      </c>
      <c r="P877" s="29" t="s">
        <v>67</v>
      </c>
      <c r="Q877" s="30">
        <v>9</v>
      </c>
      <c r="R877" s="6" t="s">
        <v>41</v>
      </c>
      <c r="S877" s="8">
        <v>3</v>
      </c>
      <c r="T877" s="23">
        <v>0</v>
      </c>
      <c r="U877" s="23">
        <v>0</v>
      </c>
      <c r="V877" s="23">
        <v>0</v>
      </c>
      <c r="W877" s="5">
        <f t="shared" si="26"/>
        <v>3</v>
      </c>
      <c r="X877" s="5">
        <f t="shared" si="27"/>
        <v>6</v>
      </c>
      <c r="Y877" s="13">
        <v>1353000000</v>
      </c>
      <c r="Z877" s="20">
        <v>1256</v>
      </c>
      <c r="AA877" s="20">
        <v>1292</v>
      </c>
      <c r="AB877" s="20">
        <v>1330</v>
      </c>
      <c r="AC877" s="51"/>
    </row>
    <row r="878" spans="1:29" s="4" customFormat="1" ht="13.5" hidden="1" customHeight="1" x14ac:dyDescent="0.25">
      <c r="A878" s="25">
        <v>19</v>
      </c>
      <c r="B878" s="24" t="s">
        <v>1393</v>
      </c>
      <c r="C878" s="24" t="s">
        <v>278</v>
      </c>
      <c r="D878" s="25">
        <v>67</v>
      </c>
      <c r="E878" s="25" t="s">
        <v>279</v>
      </c>
      <c r="F878" s="24" t="s">
        <v>280</v>
      </c>
      <c r="G878" s="24" t="s">
        <v>281</v>
      </c>
      <c r="H878" s="24" t="s">
        <v>35</v>
      </c>
      <c r="I878" s="24"/>
      <c r="J878" s="24" t="s">
        <v>274</v>
      </c>
      <c r="K878" s="24" t="s">
        <v>282</v>
      </c>
      <c r="L878" s="26">
        <v>23</v>
      </c>
      <c r="M878" s="27">
        <v>2240</v>
      </c>
      <c r="N878" s="45" t="s">
        <v>1450</v>
      </c>
      <c r="O878" s="29" t="s">
        <v>1451</v>
      </c>
      <c r="P878" s="29" t="s">
        <v>285</v>
      </c>
      <c r="Q878" s="30">
        <v>80</v>
      </c>
      <c r="R878" s="6" t="s">
        <v>41</v>
      </c>
      <c r="S878" s="8">
        <v>20</v>
      </c>
      <c r="T878" s="23">
        <v>0</v>
      </c>
      <c r="U878" s="23">
        <v>0</v>
      </c>
      <c r="V878" s="23">
        <v>0</v>
      </c>
      <c r="W878" s="5">
        <f t="shared" si="26"/>
        <v>20</v>
      </c>
      <c r="X878" s="5">
        <f t="shared" si="27"/>
        <v>60</v>
      </c>
      <c r="Y878" s="13">
        <v>378000000</v>
      </c>
      <c r="Z878" s="20">
        <v>350</v>
      </c>
      <c r="AA878" s="20">
        <v>361</v>
      </c>
      <c r="AB878" s="20">
        <v>371</v>
      </c>
      <c r="AC878" s="51"/>
    </row>
    <row r="879" spans="1:29" s="4" customFormat="1" ht="13.5" hidden="1" customHeight="1" x14ac:dyDescent="0.25">
      <c r="A879" s="25">
        <v>19</v>
      </c>
      <c r="B879" s="24" t="s">
        <v>1393</v>
      </c>
      <c r="C879" s="24" t="s">
        <v>278</v>
      </c>
      <c r="D879" s="25">
        <v>68</v>
      </c>
      <c r="E879" s="25" t="s">
        <v>286</v>
      </c>
      <c r="F879" s="24" t="s">
        <v>280</v>
      </c>
      <c r="G879" s="24" t="s">
        <v>281</v>
      </c>
      <c r="H879" s="24" t="s">
        <v>35</v>
      </c>
      <c r="I879" s="24"/>
      <c r="J879" s="24" t="s">
        <v>274</v>
      </c>
      <c r="K879" s="24" t="s">
        <v>282</v>
      </c>
      <c r="L879" s="26">
        <v>23</v>
      </c>
      <c r="M879" s="27">
        <v>2240</v>
      </c>
      <c r="N879" s="28" t="s">
        <v>1450</v>
      </c>
      <c r="O879" s="29" t="s">
        <v>1452</v>
      </c>
      <c r="P879" s="29" t="s">
        <v>288</v>
      </c>
      <c r="Q879" s="30">
        <v>60</v>
      </c>
      <c r="R879" s="6" t="s">
        <v>41</v>
      </c>
      <c r="S879" s="8">
        <v>15</v>
      </c>
      <c r="T879" s="23">
        <v>0</v>
      </c>
      <c r="U879" s="23">
        <v>0</v>
      </c>
      <c r="V879" s="23">
        <v>0</v>
      </c>
      <c r="W879" s="5">
        <f t="shared" si="26"/>
        <v>15</v>
      </c>
      <c r="X879" s="5">
        <f t="shared" si="27"/>
        <v>45</v>
      </c>
      <c r="Y879" s="13">
        <v>399000000</v>
      </c>
      <c r="Z879" s="20">
        <v>370</v>
      </c>
      <c r="AA879" s="20">
        <v>381</v>
      </c>
      <c r="AB879" s="20">
        <v>392</v>
      </c>
      <c r="AC879" s="51"/>
    </row>
    <row r="880" spans="1:29" s="4" customFormat="1" ht="13.5" hidden="1" customHeight="1" x14ac:dyDescent="0.25">
      <c r="A880" s="25">
        <v>19</v>
      </c>
      <c r="B880" s="24" t="s">
        <v>1393</v>
      </c>
      <c r="C880" s="24" t="s">
        <v>278</v>
      </c>
      <c r="D880" s="25">
        <v>71</v>
      </c>
      <c r="E880" s="25" t="s">
        <v>292</v>
      </c>
      <c r="F880" s="24" t="s">
        <v>280</v>
      </c>
      <c r="G880" s="24" t="s">
        <v>281</v>
      </c>
      <c r="H880" s="24" t="s">
        <v>35</v>
      </c>
      <c r="I880" s="24"/>
      <c r="J880" s="24" t="s">
        <v>274</v>
      </c>
      <c r="K880" s="24" t="s">
        <v>282</v>
      </c>
      <c r="L880" s="26">
        <v>23</v>
      </c>
      <c r="M880" s="27">
        <v>2240</v>
      </c>
      <c r="N880" s="28" t="s">
        <v>1450</v>
      </c>
      <c r="O880" s="29" t="s">
        <v>1453</v>
      </c>
      <c r="P880" s="29" t="s">
        <v>294</v>
      </c>
      <c r="Q880" s="30">
        <v>800</v>
      </c>
      <c r="R880" s="6" t="s">
        <v>41</v>
      </c>
      <c r="S880" s="8">
        <v>200</v>
      </c>
      <c r="T880" s="23">
        <v>0</v>
      </c>
      <c r="U880" s="23">
        <v>0</v>
      </c>
      <c r="V880" s="23">
        <v>0</v>
      </c>
      <c r="W880" s="5">
        <f t="shared" si="26"/>
        <v>200</v>
      </c>
      <c r="X880" s="5">
        <f t="shared" si="27"/>
        <v>600</v>
      </c>
      <c r="Y880" s="13">
        <v>252000000</v>
      </c>
      <c r="Z880" s="20">
        <v>234</v>
      </c>
      <c r="AA880" s="20">
        <v>240</v>
      </c>
      <c r="AB880" s="20">
        <v>247</v>
      </c>
      <c r="AC880" s="51"/>
    </row>
    <row r="881" spans="1:29" s="4" customFormat="1" ht="13.5" hidden="1" customHeight="1" x14ac:dyDescent="0.25">
      <c r="A881" s="25">
        <v>19</v>
      </c>
      <c r="B881" s="24" t="s">
        <v>1393</v>
      </c>
      <c r="C881" s="24" t="s">
        <v>278</v>
      </c>
      <c r="D881" s="25">
        <v>73</v>
      </c>
      <c r="E881" s="25" t="s">
        <v>295</v>
      </c>
      <c r="F881" s="24" t="s">
        <v>272</v>
      </c>
      <c r="G881" s="24" t="s">
        <v>296</v>
      </c>
      <c r="H881" s="24" t="s">
        <v>59</v>
      </c>
      <c r="I881" s="24"/>
      <c r="J881" s="24" t="s">
        <v>274</v>
      </c>
      <c r="K881" s="24" t="s">
        <v>282</v>
      </c>
      <c r="L881" s="26">
        <v>23</v>
      </c>
      <c r="M881" s="27">
        <v>2240</v>
      </c>
      <c r="N881" s="28" t="s">
        <v>1450</v>
      </c>
      <c r="O881" s="29" t="s">
        <v>1454</v>
      </c>
      <c r="P881" s="29" t="s">
        <v>285</v>
      </c>
      <c r="Q881" s="30">
        <v>120</v>
      </c>
      <c r="R881" s="6" t="s">
        <v>41</v>
      </c>
      <c r="S881" s="8">
        <v>30</v>
      </c>
      <c r="T881" s="23">
        <v>0</v>
      </c>
      <c r="U881" s="23">
        <v>0</v>
      </c>
      <c r="V881" s="23">
        <v>0</v>
      </c>
      <c r="W881" s="5">
        <f t="shared" si="26"/>
        <v>30</v>
      </c>
      <c r="X881" s="5">
        <f t="shared" si="27"/>
        <v>90</v>
      </c>
      <c r="Y881" s="13">
        <v>1049000000</v>
      </c>
      <c r="Z881" s="20">
        <v>974</v>
      </c>
      <c r="AA881" s="20">
        <v>1002</v>
      </c>
      <c r="AB881" s="20">
        <v>1031</v>
      </c>
      <c r="AC881" s="51"/>
    </row>
    <row r="882" spans="1:29" s="4" customFormat="1" ht="13.5" hidden="1" customHeight="1" x14ac:dyDescent="0.25">
      <c r="A882" s="25">
        <v>19</v>
      </c>
      <c r="B882" s="24" t="s">
        <v>1393</v>
      </c>
      <c r="C882" s="24" t="s">
        <v>278</v>
      </c>
      <c r="D882" s="25">
        <v>74</v>
      </c>
      <c r="E882" s="25" t="s">
        <v>298</v>
      </c>
      <c r="F882" s="24" t="s">
        <v>272</v>
      </c>
      <c r="G882" s="24" t="s">
        <v>296</v>
      </c>
      <c r="H882" s="24" t="s">
        <v>59</v>
      </c>
      <c r="I882" s="24"/>
      <c r="J882" s="24" t="s">
        <v>274</v>
      </c>
      <c r="K882" s="24" t="s">
        <v>282</v>
      </c>
      <c r="L882" s="26">
        <v>23</v>
      </c>
      <c r="M882" s="27">
        <v>2240</v>
      </c>
      <c r="N882" s="28" t="s">
        <v>1450</v>
      </c>
      <c r="O882" s="29" t="s">
        <v>1455</v>
      </c>
      <c r="P882" s="29" t="s">
        <v>294</v>
      </c>
      <c r="Q882" s="30">
        <v>1300</v>
      </c>
      <c r="R882" s="6" t="s">
        <v>41</v>
      </c>
      <c r="S882" s="8">
        <v>320</v>
      </c>
      <c r="T882" s="23">
        <v>0</v>
      </c>
      <c r="U882" s="23">
        <v>0</v>
      </c>
      <c r="V882" s="23">
        <v>0</v>
      </c>
      <c r="W882" s="5">
        <f t="shared" si="26"/>
        <v>320</v>
      </c>
      <c r="X882" s="5">
        <f t="shared" si="27"/>
        <v>980</v>
      </c>
      <c r="Y882" s="13">
        <v>420000000</v>
      </c>
      <c r="Z882" s="20">
        <v>389</v>
      </c>
      <c r="AA882" s="20">
        <v>401</v>
      </c>
      <c r="AB882" s="20">
        <v>412</v>
      </c>
      <c r="AC882" s="51"/>
    </row>
    <row r="883" spans="1:29" s="4" customFormat="1" ht="13.5" hidden="1" customHeight="1" x14ac:dyDescent="0.25">
      <c r="A883" s="25">
        <v>19</v>
      </c>
      <c r="B883" s="24" t="s">
        <v>1393</v>
      </c>
      <c r="C883" s="24" t="s">
        <v>278</v>
      </c>
      <c r="D883" s="25">
        <v>76</v>
      </c>
      <c r="E883" s="25" t="s">
        <v>302</v>
      </c>
      <c r="F883" s="24" t="s">
        <v>280</v>
      </c>
      <c r="G883" s="24" t="s">
        <v>303</v>
      </c>
      <c r="H883" s="24" t="s">
        <v>35</v>
      </c>
      <c r="I883" s="24"/>
      <c r="J883" s="24" t="s">
        <v>274</v>
      </c>
      <c r="K883" s="24" t="s">
        <v>282</v>
      </c>
      <c r="L883" s="26">
        <v>23</v>
      </c>
      <c r="M883" s="27">
        <v>2240</v>
      </c>
      <c r="N883" s="28" t="s">
        <v>1450</v>
      </c>
      <c r="O883" s="29" t="s">
        <v>1456</v>
      </c>
      <c r="P883" s="29" t="s">
        <v>305</v>
      </c>
      <c r="Q883" s="30">
        <v>8</v>
      </c>
      <c r="R883" s="6" t="s">
        <v>41</v>
      </c>
      <c r="S883" s="8">
        <v>2</v>
      </c>
      <c r="T883" s="23">
        <v>0</v>
      </c>
      <c r="U883" s="23">
        <v>0</v>
      </c>
      <c r="V883" s="23">
        <v>0</v>
      </c>
      <c r="W883" s="5">
        <f t="shared" si="26"/>
        <v>2</v>
      </c>
      <c r="X883" s="5">
        <f t="shared" si="27"/>
        <v>6</v>
      </c>
      <c r="Y883" s="13">
        <v>1800000000</v>
      </c>
      <c r="Z883" s="20">
        <v>1671</v>
      </c>
      <c r="AA883" s="20">
        <v>1719</v>
      </c>
      <c r="AB883" s="20">
        <v>1770</v>
      </c>
      <c r="AC883" s="51"/>
    </row>
    <row r="884" spans="1:29" s="4" customFormat="1" ht="13.5" hidden="1" customHeight="1" x14ac:dyDescent="0.25">
      <c r="A884" s="25">
        <v>19</v>
      </c>
      <c r="B884" s="24" t="s">
        <v>1393</v>
      </c>
      <c r="C884" s="24" t="s">
        <v>278</v>
      </c>
      <c r="D884" s="25">
        <v>110</v>
      </c>
      <c r="E884" s="25" t="s">
        <v>306</v>
      </c>
      <c r="F884" s="24" t="s">
        <v>272</v>
      </c>
      <c r="G884" s="24" t="s">
        <v>296</v>
      </c>
      <c r="H884" s="24" t="s">
        <v>59</v>
      </c>
      <c r="I884" s="24"/>
      <c r="J884" s="24" t="s">
        <v>274</v>
      </c>
      <c r="K884" s="24" t="s">
        <v>282</v>
      </c>
      <c r="L884" s="26">
        <v>23</v>
      </c>
      <c r="M884" s="27">
        <v>2240</v>
      </c>
      <c r="N884" s="44" t="s">
        <v>1450</v>
      </c>
      <c r="O884" s="29" t="s">
        <v>1457</v>
      </c>
      <c r="P884" s="29" t="s">
        <v>308</v>
      </c>
      <c r="Q884" s="30">
        <v>848</v>
      </c>
      <c r="R884" s="6" t="s">
        <v>41</v>
      </c>
      <c r="S884" s="8">
        <v>200</v>
      </c>
      <c r="T884" s="23">
        <v>0</v>
      </c>
      <c r="U884" s="23">
        <v>0</v>
      </c>
      <c r="V884" s="23">
        <v>0</v>
      </c>
      <c r="W884" s="5">
        <f t="shared" si="26"/>
        <v>200</v>
      </c>
      <c r="X884" s="5">
        <f t="shared" si="27"/>
        <v>648</v>
      </c>
      <c r="Y884" s="13">
        <v>2518000000</v>
      </c>
      <c r="Z884" s="20">
        <v>2336</v>
      </c>
      <c r="AA884" s="20">
        <v>2405</v>
      </c>
      <c r="AB884" s="20">
        <v>2475</v>
      </c>
      <c r="AC884" s="51"/>
    </row>
    <row r="885" spans="1:29" s="4" customFormat="1" ht="13.5" hidden="1" customHeight="1" x14ac:dyDescent="0.25">
      <c r="A885" s="25">
        <v>19</v>
      </c>
      <c r="B885" s="24" t="s">
        <v>1393</v>
      </c>
      <c r="C885" s="24" t="s">
        <v>216</v>
      </c>
      <c r="D885" s="25">
        <v>64</v>
      </c>
      <c r="E885" s="25" t="s">
        <v>313</v>
      </c>
      <c r="F885" s="24" t="s">
        <v>280</v>
      </c>
      <c r="G885" s="24" t="s">
        <v>281</v>
      </c>
      <c r="H885" s="24" t="s">
        <v>35</v>
      </c>
      <c r="I885" s="24"/>
      <c r="J885" s="24" t="s">
        <v>274</v>
      </c>
      <c r="K885" s="24" t="s">
        <v>282</v>
      </c>
      <c r="L885" s="26">
        <v>24</v>
      </c>
      <c r="M885" s="27">
        <v>2241</v>
      </c>
      <c r="N885" s="44" t="s">
        <v>1458</v>
      </c>
      <c r="O885" s="29" t="s">
        <v>1459</v>
      </c>
      <c r="P885" s="29" t="s">
        <v>315</v>
      </c>
      <c r="Q885" s="30">
        <v>6</v>
      </c>
      <c r="R885" s="6" t="s">
        <v>41</v>
      </c>
      <c r="S885" s="8">
        <v>1</v>
      </c>
      <c r="T885" s="23">
        <v>0</v>
      </c>
      <c r="U885" s="23">
        <v>0</v>
      </c>
      <c r="V885" s="23">
        <v>0</v>
      </c>
      <c r="W885" s="5">
        <f t="shared" si="26"/>
        <v>1</v>
      </c>
      <c r="X885" s="5">
        <f t="shared" si="27"/>
        <v>5</v>
      </c>
      <c r="Y885" s="13">
        <v>608000000</v>
      </c>
      <c r="Z885" s="20">
        <v>565</v>
      </c>
      <c r="AA885" s="20">
        <v>581</v>
      </c>
      <c r="AB885" s="20">
        <v>598</v>
      </c>
      <c r="AC885" s="51"/>
    </row>
    <row r="886" spans="1:29" s="4" customFormat="1" ht="13.5" hidden="1" customHeight="1" x14ac:dyDescent="0.25">
      <c r="A886" s="25">
        <v>19</v>
      </c>
      <c r="B886" s="24" t="s">
        <v>1393</v>
      </c>
      <c r="C886" s="24" t="s">
        <v>216</v>
      </c>
      <c r="D886" s="25">
        <v>65</v>
      </c>
      <c r="E886" s="25" t="s">
        <v>637</v>
      </c>
      <c r="F886" s="24" t="s">
        <v>280</v>
      </c>
      <c r="G886" s="24" t="s">
        <v>281</v>
      </c>
      <c r="H886" s="24" t="s">
        <v>35</v>
      </c>
      <c r="I886" s="24"/>
      <c r="J886" s="24" t="s">
        <v>274</v>
      </c>
      <c r="K886" s="24" t="s">
        <v>282</v>
      </c>
      <c r="L886" s="26">
        <v>24</v>
      </c>
      <c r="M886" s="27">
        <v>2241</v>
      </c>
      <c r="N886" s="28" t="s">
        <v>1458</v>
      </c>
      <c r="O886" s="29" t="s">
        <v>1460</v>
      </c>
      <c r="P886" s="29" t="s">
        <v>639</v>
      </c>
      <c r="Q886" s="30">
        <v>4</v>
      </c>
      <c r="R886" s="6" t="s">
        <v>41</v>
      </c>
      <c r="S886" s="8">
        <v>1</v>
      </c>
      <c r="T886" s="23">
        <v>0</v>
      </c>
      <c r="U886" s="23">
        <v>0</v>
      </c>
      <c r="V886" s="23">
        <v>0</v>
      </c>
      <c r="W886" s="5">
        <f t="shared" si="26"/>
        <v>1</v>
      </c>
      <c r="X886" s="5">
        <f t="shared" si="27"/>
        <v>3</v>
      </c>
      <c r="Y886" s="13">
        <v>608000000</v>
      </c>
      <c r="Z886" s="20">
        <v>565</v>
      </c>
      <c r="AA886" s="20">
        <v>581</v>
      </c>
      <c r="AB886" s="20">
        <v>598</v>
      </c>
      <c r="AC886" s="51"/>
    </row>
    <row r="887" spans="1:29" s="4" customFormat="1" ht="13.5" hidden="1" customHeight="1" x14ac:dyDescent="0.25">
      <c r="A887" s="25">
        <v>19</v>
      </c>
      <c r="B887" s="24" t="s">
        <v>1393</v>
      </c>
      <c r="C887" s="24" t="s">
        <v>216</v>
      </c>
      <c r="D887" s="25">
        <v>66</v>
      </c>
      <c r="E887" s="25" t="s">
        <v>309</v>
      </c>
      <c r="F887" s="24" t="s">
        <v>280</v>
      </c>
      <c r="G887" s="24" t="s">
        <v>281</v>
      </c>
      <c r="H887" s="24" t="s">
        <v>35</v>
      </c>
      <c r="I887" s="24"/>
      <c r="J887" s="24" t="s">
        <v>274</v>
      </c>
      <c r="K887" s="24" t="s">
        <v>282</v>
      </c>
      <c r="L887" s="26">
        <v>24</v>
      </c>
      <c r="M887" s="27">
        <v>2241</v>
      </c>
      <c r="N887" s="28" t="s">
        <v>1458</v>
      </c>
      <c r="O887" s="29" t="s">
        <v>1461</v>
      </c>
      <c r="P887" s="29" t="s">
        <v>312</v>
      </c>
      <c r="Q887" s="30">
        <v>6</v>
      </c>
      <c r="R887" s="6" t="s">
        <v>41</v>
      </c>
      <c r="S887" s="8">
        <v>1</v>
      </c>
      <c r="T887" s="23">
        <v>0</v>
      </c>
      <c r="U887" s="23">
        <v>0</v>
      </c>
      <c r="V887" s="23">
        <v>0</v>
      </c>
      <c r="W887" s="5">
        <f t="shared" si="26"/>
        <v>1</v>
      </c>
      <c r="X887" s="5">
        <f t="shared" si="27"/>
        <v>5</v>
      </c>
      <c r="Y887" s="13">
        <v>608000000</v>
      </c>
      <c r="Z887" s="20">
        <v>565</v>
      </c>
      <c r="AA887" s="20">
        <v>581</v>
      </c>
      <c r="AB887" s="20">
        <v>598</v>
      </c>
      <c r="AC887" s="51"/>
    </row>
    <row r="888" spans="1:29" s="4" customFormat="1" ht="13.5" hidden="1" customHeight="1" x14ac:dyDescent="0.25">
      <c r="A888" s="25">
        <v>19</v>
      </c>
      <c r="B888" s="24" t="s">
        <v>1393</v>
      </c>
      <c r="C888" s="24" t="s">
        <v>216</v>
      </c>
      <c r="D888" s="25">
        <v>72</v>
      </c>
      <c r="E888" s="25" t="s">
        <v>313</v>
      </c>
      <c r="F888" s="24" t="s">
        <v>272</v>
      </c>
      <c r="G888" s="24" t="s">
        <v>296</v>
      </c>
      <c r="H888" s="24" t="s">
        <v>59</v>
      </c>
      <c r="I888" s="24"/>
      <c r="J888" s="24" t="s">
        <v>274</v>
      </c>
      <c r="K888" s="24" t="s">
        <v>282</v>
      </c>
      <c r="L888" s="26">
        <v>24</v>
      </c>
      <c r="M888" s="27">
        <v>2241</v>
      </c>
      <c r="N888" s="28" t="s">
        <v>1458</v>
      </c>
      <c r="O888" s="29" t="s">
        <v>1462</v>
      </c>
      <c r="P888" s="29" t="s">
        <v>315</v>
      </c>
      <c r="Q888" s="30">
        <v>8</v>
      </c>
      <c r="R888" s="6" t="s">
        <v>41</v>
      </c>
      <c r="S888" s="8">
        <v>2</v>
      </c>
      <c r="T888" s="23">
        <v>0</v>
      </c>
      <c r="U888" s="23">
        <v>0</v>
      </c>
      <c r="V888" s="23">
        <v>0</v>
      </c>
      <c r="W888" s="5">
        <f t="shared" si="26"/>
        <v>2</v>
      </c>
      <c r="X888" s="5">
        <f t="shared" si="27"/>
        <v>6</v>
      </c>
      <c r="Y888" s="13">
        <v>1049000000</v>
      </c>
      <c r="Z888" s="20">
        <v>974</v>
      </c>
      <c r="AA888" s="20">
        <v>1002</v>
      </c>
      <c r="AB888" s="20">
        <v>1031</v>
      </c>
      <c r="AC888" s="51"/>
    </row>
    <row r="889" spans="1:29" s="4" customFormat="1" ht="13.5" hidden="1" customHeight="1" x14ac:dyDescent="0.25">
      <c r="A889" s="25">
        <v>19</v>
      </c>
      <c r="B889" s="24" t="s">
        <v>1393</v>
      </c>
      <c r="C889" s="24" t="s">
        <v>88</v>
      </c>
      <c r="D889" s="25">
        <v>77</v>
      </c>
      <c r="E889" s="25" t="s">
        <v>316</v>
      </c>
      <c r="F889" s="24" t="s">
        <v>90</v>
      </c>
      <c r="G889" s="24" t="s">
        <v>317</v>
      </c>
      <c r="H889" s="24" t="s">
        <v>35</v>
      </c>
      <c r="I889" s="24" t="s">
        <v>92</v>
      </c>
      <c r="J889" s="24" t="s">
        <v>274</v>
      </c>
      <c r="K889" s="24" t="s">
        <v>318</v>
      </c>
      <c r="L889" s="26">
        <v>25</v>
      </c>
      <c r="M889" s="27">
        <v>2233</v>
      </c>
      <c r="N889" s="28" t="s">
        <v>1463</v>
      </c>
      <c r="O889" s="29" t="s">
        <v>1464</v>
      </c>
      <c r="P889" s="29" t="s">
        <v>321</v>
      </c>
      <c r="Q889" s="30">
        <v>19</v>
      </c>
      <c r="R889" s="6" t="s">
        <v>41</v>
      </c>
      <c r="S889" s="8">
        <v>4.4000000000000004</v>
      </c>
      <c r="T889" s="23">
        <v>0</v>
      </c>
      <c r="U889" s="23">
        <v>0</v>
      </c>
      <c r="V889" s="23">
        <v>0</v>
      </c>
      <c r="W889" s="5">
        <f t="shared" si="26"/>
        <v>4.4000000000000004</v>
      </c>
      <c r="X889" s="5">
        <f t="shared" si="27"/>
        <v>14.6</v>
      </c>
      <c r="Y889" s="13">
        <v>23875000000</v>
      </c>
      <c r="Z889" s="20">
        <v>22157</v>
      </c>
      <c r="AA889" s="20">
        <v>22804</v>
      </c>
      <c r="AB889" s="20">
        <v>23470</v>
      </c>
      <c r="AC889" s="51"/>
    </row>
    <row r="890" spans="1:29" s="4" customFormat="1" ht="13.5" hidden="1" customHeight="1" x14ac:dyDescent="0.25">
      <c r="A890" s="25">
        <v>19</v>
      </c>
      <c r="B890" s="24" t="s">
        <v>1393</v>
      </c>
      <c r="C890" s="24" t="s">
        <v>88</v>
      </c>
      <c r="D890" s="25">
        <v>78</v>
      </c>
      <c r="E890" s="25" t="s">
        <v>322</v>
      </c>
      <c r="F890" s="24" t="s">
        <v>90</v>
      </c>
      <c r="G890" s="24" t="s">
        <v>317</v>
      </c>
      <c r="H890" s="24" t="s">
        <v>35</v>
      </c>
      <c r="I890" s="24" t="s">
        <v>92</v>
      </c>
      <c r="J890" s="24" t="s">
        <v>274</v>
      </c>
      <c r="K890" s="24" t="s">
        <v>318</v>
      </c>
      <c r="L890" s="26">
        <v>25</v>
      </c>
      <c r="M890" s="27">
        <v>2233</v>
      </c>
      <c r="N890" s="28" t="s">
        <v>1463</v>
      </c>
      <c r="O890" s="29" t="s">
        <v>1465</v>
      </c>
      <c r="P890" s="29" t="s">
        <v>324</v>
      </c>
      <c r="Q890" s="30">
        <v>20</v>
      </c>
      <c r="R890" s="6" t="s">
        <v>41</v>
      </c>
      <c r="S890" s="8">
        <v>5</v>
      </c>
      <c r="T890" s="23">
        <v>0</v>
      </c>
      <c r="U890" s="23">
        <v>0</v>
      </c>
      <c r="V890" s="23">
        <v>0</v>
      </c>
      <c r="W890" s="5">
        <f t="shared" si="26"/>
        <v>5</v>
      </c>
      <c r="X890" s="5">
        <f t="shared" si="27"/>
        <v>15</v>
      </c>
      <c r="Y890" s="13">
        <v>8390000000</v>
      </c>
      <c r="Z890" s="20">
        <v>7786</v>
      </c>
      <c r="AA890" s="20">
        <v>8013</v>
      </c>
      <c r="AB890" s="20">
        <v>8247</v>
      </c>
      <c r="AC890" s="51"/>
    </row>
    <row r="891" spans="1:29" s="4" customFormat="1" ht="13.5" hidden="1" customHeight="1" x14ac:dyDescent="0.25">
      <c r="A891" s="25">
        <v>19</v>
      </c>
      <c r="B891" s="24" t="s">
        <v>1393</v>
      </c>
      <c r="C891" s="24" t="s">
        <v>216</v>
      </c>
      <c r="D891" s="25">
        <v>79</v>
      </c>
      <c r="E891" s="25" t="s">
        <v>325</v>
      </c>
      <c r="F891" s="24" t="s">
        <v>280</v>
      </c>
      <c r="G891" s="24" t="s">
        <v>326</v>
      </c>
      <c r="H891" s="24" t="s">
        <v>59</v>
      </c>
      <c r="I891" s="24"/>
      <c r="J891" s="24" t="s">
        <v>274</v>
      </c>
      <c r="K891" s="24" t="s">
        <v>327</v>
      </c>
      <c r="L891" s="26">
        <v>26</v>
      </c>
      <c r="M891" s="27">
        <v>2238</v>
      </c>
      <c r="N891" s="28" t="s">
        <v>1466</v>
      </c>
      <c r="O891" s="29" t="s">
        <v>1467</v>
      </c>
      <c r="P891" s="29" t="s">
        <v>330</v>
      </c>
      <c r="Q891" s="30">
        <v>100</v>
      </c>
      <c r="R891" s="6" t="s">
        <v>41</v>
      </c>
      <c r="S891" s="8">
        <v>25</v>
      </c>
      <c r="T891" s="23">
        <v>0</v>
      </c>
      <c r="U891" s="23">
        <v>0</v>
      </c>
      <c r="V891" s="23">
        <v>0</v>
      </c>
      <c r="W891" s="5">
        <f t="shared" si="26"/>
        <v>25</v>
      </c>
      <c r="X891" s="5">
        <f t="shared" si="27"/>
        <v>75</v>
      </c>
      <c r="Y891" s="13">
        <v>671000000</v>
      </c>
      <c r="Z891" s="20">
        <v>623</v>
      </c>
      <c r="AA891" s="20">
        <v>641</v>
      </c>
      <c r="AB891" s="20">
        <v>660</v>
      </c>
      <c r="AC891" s="51"/>
    </row>
    <row r="892" spans="1:29" s="4" customFormat="1" ht="13.5" hidden="1" customHeight="1" x14ac:dyDescent="0.25">
      <c r="A892" s="25">
        <v>19</v>
      </c>
      <c r="B892" s="24" t="s">
        <v>1393</v>
      </c>
      <c r="C892" s="24" t="s">
        <v>216</v>
      </c>
      <c r="D892" s="25">
        <v>113</v>
      </c>
      <c r="E892" s="25" t="s">
        <v>331</v>
      </c>
      <c r="F892" s="24" t="s">
        <v>280</v>
      </c>
      <c r="G892" s="24" t="s">
        <v>326</v>
      </c>
      <c r="H892" s="24" t="s">
        <v>59</v>
      </c>
      <c r="I892" s="24"/>
      <c r="J892" s="24" t="s">
        <v>274</v>
      </c>
      <c r="K892" s="24" t="s">
        <v>327</v>
      </c>
      <c r="L892" s="26">
        <v>26</v>
      </c>
      <c r="M892" s="27">
        <v>2238</v>
      </c>
      <c r="N892" s="28" t="s">
        <v>1466</v>
      </c>
      <c r="O892" s="29" t="s">
        <v>1468</v>
      </c>
      <c r="P892" s="29" t="s">
        <v>333</v>
      </c>
      <c r="Q892" s="30">
        <v>8</v>
      </c>
      <c r="R892" s="6" t="s">
        <v>41</v>
      </c>
      <c r="S892" s="8">
        <v>2</v>
      </c>
      <c r="T892" s="23">
        <v>0</v>
      </c>
      <c r="U892" s="23">
        <v>0</v>
      </c>
      <c r="V892" s="23">
        <v>0</v>
      </c>
      <c r="W892" s="5">
        <f t="shared" si="26"/>
        <v>2</v>
      </c>
      <c r="X892" s="5">
        <f t="shared" si="27"/>
        <v>6</v>
      </c>
      <c r="Y892" s="13">
        <v>8287000000</v>
      </c>
      <c r="Z892" s="20">
        <v>7691</v>
      </c>
      <c r="AA892" s="20">
        <v>7915</v>
      </c>
      <c r="AB892" s="20">
        <v>8146</v>
      </c>
      <c r="AC892" s="51"/>
    </row>
    <row r="893" spans="1:29" s="4" customFormat="1" ht="13.5" hidden="1" customHeight="1" x14ac:dyDescent="0.25">
      <c r="A893" s="25">
        <v>19</v>
      </c>
      <c r="B893" s="24" t="s">
        <v>1393</v>
      </c>
      <c r="C893" s="24" t="s">
        <v>347</v>
      </c>
      <c r="D893" s="25">
        <v>80</v>
      </c>
      <c r="E893" s="25" t="s">
        <v>509</v>
      </c>
      <c r="F893" s="24" t="s">
        <v>349</v>
      </c>
      <c r="G893" s="24" t="s">
        <v>510</v>
      </c>
      <c r="H893" s="24" t="s">
        <v>35</v>
      </c>
      <c r="I893" s="24"/>
      <c r="J893" s="24" t="s">
        <v>274</v>
      </c>
      <c r="K893" s="24" t="s">
        <v>511</v>
      </c>
      <c r="L893" s="26">
        <v>27</v>
      </c>
      <c r="M893" s="27">
        <v>2548</v>
      </c>
      <c r="N893" s="28" t="s">
        <v>1469</v>
      </c>
      <c r="O893" s="29" t="s">
        <v>1470</v>
      </c>
      <c r="P893" s="29" t="s">
        <v>514</v>
      </c>
      <c r="Q893" s="30">
        <v>6</v>
      </c>
      <c r="R893" s="6" t="s">
        <v>41</v>
      </c>
      <c r="S893" s="8">
        <v>2</v>
      </c>
      <c r="T893" s="23">
        <v>0</v>
      </c>
      <c r="U893" s="23">
        <v>0</v>
      </c>
      <c r="V893" s="23">
        <v>0</v>
      </c>
      <c r="W893" s="5">
        <f t="shared" si="26"/>
        <v>2</v>
      </c>
      <c r="X893" s="5">
        <f t="shared" si="27"/>
        <v>4</v>
      </c>
      <c r="Y893" s="13">
        <v>1380000000</v>
      </c>
      <c r="Z893" s="20">
        <v>1281</v>
      </c>
      <c r="AA893" s="20">
        <v>1319</v>
      </c>
      <c r="AB893" s="20">
        <v>1357</v>
      </c>
      <c r="AC893" s="51"/>
    </row>
    <row r="894" spans="1:29" s="4" customFormat="1" ht="13.5" hidden="1" customHeight="1" x14ac:dyDescent="0.25">
      <c r="A894" s="25">
        <v>19</v>
      </c>
      <c r="B894" s="24" t="s">
        <v>1393</v>
      </c>
      <c r="C894" s="24" t="s">
        <v>101</v>
      </c>
      <c r="D894" s="25">
        <v>82</v>
      </c>
      <c r="E894" s="25" t="s">
        <v>334</v>
      </c>
      <c r="F894" s="24" t="s">
        <v>272</v>
      </c>
      <c r="G894" s="24" t="s">
        <v>335</v>
      </c>
      <c r="H894" s="24" t="s">
        <v>35</v>
      </c>
      <c r="I894" s="24"/>
      <c r="J894" s="24" t="s">
        <v>274</v>
      </c>
      <c r="K894" s="24" t="s">
        <v>336</v>
      </c>
      <c r="L894" s="26">
        <v>28</v>
      </c>
      <c r="M894" s="27">
        <v>2228</v>
      </c>
      <c r="N894" s="28" t="s">
        <v>1471</v>
      </c>
      <c r="O894" s="29" t="s">
        <v>1472</v>
      </c>
      <c r="P894" s="29" t="s">
        <v>64</v>
      </c>
      <c r="Q894" s="30">
        <v>10</v>
      </c>
      <c r="R894" s="6" t="s">
        <v>41</v>
      </c>
      <c r="S894" s="8">
        <v>2</v>
      </c>
      <c r="T894" s="23">
        <v>0</v>
      </c>
      <c r="U894" s="23">
        <v>0</v>
      </c>
      <c r="V894" s="23">
        <v>0</v>
      </c>
      <c r="W894" s="5">
        <f t="shared" si="26"/>
        <v>2</v>
      </c>
      <c r="X894" s="5">
        <f t="shared" si="27"/>
        <v>8</v>
      </c>
      <c r="Y894" s="13">
        <v>378000000</v>
      </c>
      <c r="Z894" s="20">
        <v>350</v>
      </c>
      <c r="AA894" s="20">
        <v>361</v>
      </c>
      <c r="AB894" s="20">
        <v>371</v>
      </c>
      <c r="AC894" s="51"/>
    </row>
    <row r="895" spans="1:29" s="4" customFormat="1" ht="13.5" hidden="1" customHeight="1" x14ac:dyDescent="0.25">
      <c r="A895" s="25">
        <v>19</v>
      </c>
      <c r="B895" s="24" t="s">
        <v>1393</v>
      </c>
      <c r="C895" s="24" t="s">
        <v>101</v>
      </c>
      <c r="D895" s="25">
        <v>83</v>
      </c>
      <c r="E895" s="25" t="s">
        <v>339</v>
      </c>
      <c r="F895" s="24" t="s">
        <v>272</v>
      </c>
      <c r="G895" s="24" t="s">
        <v>335</v>
      </c>
      <c r="H895" s="24" t="s">
        <v>35</v>
      </c>
      <c r="I895" s="24"/>
      <c r="J895" s="24" t="s">
        <v>274</v>
      </c>
      <c r="K895" s="24" t="s">
        <v>336</v>
      </c>
      <c r="L895" s="26">
        <v>28</v>
      </c>
      <c r="M895" s="27">
        <v>2228</v>
      </c>
      <c r="N895" s="28" t="s">
        <v>1471</v>
      </c>
      <c r="O895" s="29" t="s">
        <v>1473</v>
      </c>
      <c r="P895" s="29" t="s">
        <v>64</v>
      </c>
      <c r="Q895" s="30">
        <v>2</v>
      </c>
      <c r="R895" s="6" t="s">
        <v>119</v>
      </c>
      <c r="S895" s="8">
        <v>2</v>
      </c>
      <c r="T895" s="23">
        <v>0</v>
      </c>
      <c r="U895" s="23">
        <v>0</v>
      </c>
      <c r="V895" s="23">
        <v>0</v>
      </c>
      <c r="W895" s="5">
        <f t="shared" si="26"/>
        <v>0.5</v>
      </c>
      <c r="X895" s="5">
        <f t="shared" si="27"/>
        <v>1.5</v>
      </c>
      <c r="Y895" s="13">
        <v>629000000</v>
      </c>
      <c r="Z895" s="20">
        <v>584</v>
      </c>
      <c r="AA895" s="20">
        <v>601</v>
      </c>
      <c r="AB895" s="20">
        <v>619</v>
      </c>
      <c r="AC895" s="51"/>
    </row>
    <row r="896" spans="1:29" s="4" customFormat="1" ht="13.5" hidden="1" customHeight="1" x14ac:dyDescent="0.25">
      <c r="A896" s="25">
        <v>19</v>
      </c>
      <c r="B896" s="24" t="s">
        <v>1393</v>
      </c>
      <c r="C896" s="24" t="s">
        <v>101</v>
      </c>
      <c r="D896" s="25">
        <v>84</v>
      </c>
      <c r="E896" s="25" t="s">
        <v>341</v>
      </c>
      <c r="F896" s="24" t="s">
        <v>272</v>
      </c>
      <c r="G896" s="24" t="s">
        <v>335</v>
      </c>
      <c r="H896" s="24" t="s">
        <v>35</v>
      </c>
      <c r="I896" s="24"/>
      <c r="J896" s="24" t="s">
        <v>274</v>
      </c>
      <c r="K896" s="24" t="s">
        <v>336</v>
      </c>
      <c r="L896" s="26">
        <v>28</v>
      </c>
      <c r="M896" s="27">
        <v>2228</v>
      </c>
      <c r="N896" s="28" t="s">
        <v>1471</v>
      </c>
      <c r="O896" s="29" t="s">
        <v>1303</v>
      </c>
      <c r="P896" s="29" t="s">
        <v>64</v>
      </c>
      <c r="Q896" s="30">
        <v>1</v>
      </c>
      <c r="R896" s="6" t="s">
        <v>119</v>
      </c>
      <c r="S896" s="8">
        <v>1</v>
      </c>
      <c r="T896" s="23">
        <v>0</v>
      </c>
      <c r="U896" s="23">
        <v>0</v>
      </c>
      <c r="V896" s="23">
        <v>0</v>
      </c>
      <c r="W896" s="5">
        <f t="shared" si="26"/>
        <v>0.25</v>
      </c>
      <c r="X896" s="5">
        <f t="shared" si="27"/>
        <v>0.75</v>
      </c>
      <c r="Y896" s="13">
        <v>210000000</v>
      </c>
      <c r="Z896" s="20">
        <v>195</v>
      </c>
      <c r="AA896" s="20">
        <v>200</v>
      </c>
      <c r="AB896" s="20">
        <v>206</v>
      </c>
      <c r="AC896" s="51"/>
    </row>
    <row r="897" spans="1:29" s="4" customFormat="1" ht="13.5" hidden="1" customHeight="1" x14ac:dyDescent="0.25">
      <c r="A897" s="25">
        <v>19</v>
      </c>
      <c r="B897" s="24" t="s">
        <v>1393</v>
      </c>
      <c r="C897" s="24" t="s">
        <v>101</v>
      </c>
      <c r="D897" s="25">
        <v>85</v>
      </c>
      <c r="E897" s="25" t="s">
        <v>343</v>
      </c>
      <c r="F897" s="24" t="s">
        <v>272</v>
      </c>
      <c r="G897" s="24" t="s">
        <v>335</v>
      </c>
      <c r="H897" s="24" t="s">
        <v>35</v>
      </c>
      <c r="I897" s="24"/>
      <c r="J897" s="24" t="s">
        <v>274</v>
      </c>
      <c r="K897" s="24" t="s">
        <v>336</v>
      </c>
      <c r="L897" s="26">
        <v>28</v>
      </c>
      <c r="M897" s="27">
        <v>2228</v>
      </c>
      <c r="N897" s="28" t="s">
        <v>1471</v>
      </c>
      <c r="O897" s="29" t="s">
        <v>1474</v>
      </c>
      <c r="P897" s="29" t="s">
        <v>64</v>
      </c>
      <c r="Q897" s="30">
        <v>2</v>
      </c>
      <c r="R897" s="6" t="s">
        <v>119</v>
      </c>
      <c r="S897" s="8">
        <v>2</v>
      </c>
      <c r="T897" s="23">
        <v>0</v>
      </c>
      <c r="U897" s="23">
        <v>0</v>
      </c>
      <c r="V897" s="23">
        <v>0</v>
      </c>
      <c r="W897" s="5">
        <f t="shared" si="26"/>
        <v>0.5</v>
      </c>
      <c r="X897" s="5">
        <f t="shared" si="27"/>
        <v>1.5</v>
      </c>
      <c r="Y897" s="13">
        <v>525000000</v>
      </c>
      <c r="Z897" s="20">
        <v>487</v>
      </c>
      <c r="AA897" s="20">
        <v>501</v>
      </c>
      <c r="AB897" s="20">
        <v>516</v>
      </c>
      <c r="AC897" s="51"/>
    </row>
    <row r="898" spans="1:29" s="4" customFormat="1" ht="13.5" hidden="1" customHeight="1" x14ac:dyDescent="0.25">
      <c r="A898" s="25">
        <v>19</v>
      </c>
      <c r="B898" s="24" t="s">
        <v>1393</v>
      </c>
      <c r="C898" s="24" t="s">
        <v>347</v>
      </c>
      <c r="D898" s="25">
        <v>89</v>
      </c>
      <c r="E898" s="25" t="s">
        <v>348</v>
      </c>
      <c r="F898" s="24" t="s">
        <v>349</v>
      </c>
      <c r="G898" s="24" t="s">
        <v>350</v>
      </c>
      <c r="H898" s="24" t="s">
        <v>59</v>
      </c>
      <c r="I898" s="24"/>
      <c r="J898" s="24" t="s">
        <v>274</v>
      </c>
      <c r="K898" s="24" t="s">
        <v>351</v>
      </c>
      <c r="L898" s="26">
        <v>29</v>
      </c>
      <c r="M898" s="27">
        <v>2236</v>
      </c>
      <c r="N898" s="28" t="s">
        <v>1475</v>
      </c>
      <c r="O898" s="29" t="s">
        <v>1476</v>
      </c>
      <c r="P898" s="29" t="s">
        <v>354</v>
      </c>
      <c r="Q898" s="30">
        <v>48</v>
      </c>
      <c r="R898" s="6" t="s">
        <v>41</v>
      </c>
      <c r="S898" s="8">
        <v>12</v>
      </c>
      <c r="T898" s="23">
        <v>0</v>
      </c>
      <c r="U898" s="23">
        <v>0</v>
      </c>
      <c r="V898" s="23">
        <v>0</v>
      </c>
      <c r="W898" s="5">
        <f t="shared" si="26"/>
        <v>12</v>
      </c>
      <c r="X898" s="5">
        <f t="shared" si="27"/>
        <v>36</v>
      </c>
      <c r="Y898" s="13">
        <v>839000000</v>
      </c>
      <c r="Z898" s="20">
        <v>779</v>
      </c>
      <c r="AA898" s="20">
        <v>802</v>
      </c>
      <c r="AB898" s="20">
        <v>825</v>
      </c>
      <c r="AC898" s="51"/>
    </row>
    <row r="899" spans="1:29" s="4" customFormat="1" ht="13.5" hidden="1" customHeight="1" x14ac:dyDescent="0.25">
      <c r="A899" s="25">
        <v>19</v>
      </c>
      <c r="B899" s="24" t="s">
        <v>1393</v>
      </c>
      <c r="C899" s="24" t="s">
        <v>149</v>
      </c>
      <c r="D899" s="25">
        <v>92</v>
      </c>
      <c r="E899" s="25" t="s">
        <v>355</v>
      </c>
      <c r="F899" s="24" t="s">
        <v>151</v>
      </c>
      <c r="G899" s="24" t="s">
        <v>356</v>
      </c>
      <c r="H899" s="24" t="s">
        <v>59</v>
      </c>
      <c r="I899" s="24" t="s">
        <v>357</v>
      </c>
      <c r="J899" s="24" t="s">
        <v>153</v>
      </c>
      <c r="K899" s="24" t="s">
        <v>358</v>
      </c>
      <c r="L899" s="26">
        <v>30</v>
      </c>
      <c r="M899" s="27">
        <v>2283</v>
      </c>
      <c r="N899" s="28" t="s">
        <v>1477</v>
      </c>
      <c r="O899" s="29" t="s">
        <v>360</v>
      </c>
      <c r="P899" s="29" t="s">
        <v>67</v>
      </c>
      <c r="Q899" s="30">
        <v>1</v>
      </c>
      <c r="R899" s="6" t="s">
        <v>119</v>
      </c>
      <c r="S899" s="8">
        <v>1</v>
      </c>
      <c r="T899" s="23">
        <v>0</v>
      </c>
      <c r="U899" s="23">
        <v>0</v>
      </c>
      <c r="V899" s="23">
        <v>0</v>
      </c>
      <c r="W899" s="5">
        <f t="shared" si="26"/>
        <v>0.25</v>
      </c>
      <c r="X899" s="5">
        <f t="shared" si="27"/>
        <v>0.75</v>
      </c>
      <c r="Y899" s="13">
        <v>1049000000</v>
      </c>
      <c r="Z899" s="20">
        <v>974</v>
      </c>
      <c r="AA899" s="20">
        <v>1002</v>
      </c>
      <c r="AB899" s="20">
        <v>1031</v>
      </c>
      <c r="AC899" s="51"/>
    </row>
    <row r="900" spans="1:29" s="4" customFormat="1" ht="13.5" hidden="1" customHeight="1" x14ac:dyDescent="0.25">
      <c r="A900" s="25">
        <v>19</v>
      </c>
      <c r="B900" s="24" t="s">
        <v>1393</v>
      </c>
      <c r="C900" s="24" t="s">
        <v>149</v>
      </c>
      <c r="D900" s="25">
        <v>93</v>
      </c>
      <c r="E900" s="25" t="s">
        <v>361</v>
      </c>
      <c r="F900" s="24" t="s">
        <v>151</v>
      </c>
      <c r="G900" s="24" t="s">
        <v>362</v>
      </c>
      <c r="H900" s="24" t="s">
        <v>59</v>
      </c>
      <c r="I900" s="24" t="s">
        <v>357</v>
      </c>
      <c r="J900" s="24" t="s">
        <v>153</v>
      </c>
      <c r="K900" s="24" t="s">
        <v>358</v>
      </c>
      <c r="L900" s="26">
        <v>30</v>
      </c>
      <c r="M900" s="27">
        <v>2283</v>
      </c>
      <c r="N900" s="28" t="s">
        <v>1477</v>
      </c>
      <c r="O900" s="29" t="s">
        <v>363</v>
      </c>
      <c r="P900" s="29" t="s">
        <v>364</v>
      </c>
      <c r="Q900" s="30">
        <v>4</v>
      </c>
      <c r="R900" s="6" t="s">
        <v>41</v>
      </c>
      <c r="S900" s="8">
        <v>1</v>
      </c>
      <c r="T900" s="23">
        <v>0</v>
      </c>
      <c r="U900" s="23">
        <v>0</v>
      </c>
      <c r="V900" s="23">
        <v>0</v>
      </c>
      <c r="W900" s="5">
        <f t="shared" si="26"/>
        <v>1</v>
      </c>
      <c r="X900" s="5">
        <f t="shared" si="27"/>
        <v>3</v>
      </c>
      <c r="Y900" s="13">
        <v>19931150000</v>
      </c>
      <c r="Z900" s="20">
        <v>18497</v>
      </c>
      <c r="AA900" s="20">
        <v>19037</v>
      </c>
      <c r="AB900" s="20">
        <v>19593</v>
      </c>
      <c r="AC900" s="51"/>
    </row>
    <row r="901" spans="1:29" s="4" customFormat="1" ht="13.5" hidden="1" customHeight="1" x14ac:dyDescent="0.25">
      <c r="A901" s="25">
        <v>19</v>
      </c>
      <c r="B901" s="24" t="s">
        <v>1393</v>
      </c>
      <c r="C901" s="24" t="s">
        <v>149</v>
      </c>
      <c r="D901" s="25">
        <v>94</v>
      </c>
      <c r="E901" s="25" t="s">
        <v>365</v>
      </c>
      <c r="F901" s="24" t="s">
        <v>151</v>
      </c>
      <c r="G901" s="24" t="s">
        <v>366</v>
      </c>
      <c r="H901" s="24" t="s">
        <v>59</v>
      </c>
      <c r="I901" s="24" t="s">
        <v>357</v>
      </c>
      <c r="J901" s="24" t="s">
        <v>153</v>
      </c>
      <c r="K901" s="24" t="s">
        <v>358</v>
      </c>
      <c r="L901" s="26">
        <v>30</v>
      </c>
      <c r="M901" s="27">
        <v>2283</v>
      </c>
      <c r="N901" s="28" t="s">
        <v>1477</v>
      </c>
      <c r="O901" s="29" t="s">
        <v>367</v>
      </c>
      <c r="P901" s="29" t="s">
        <v>368</v>
      </c>
      <c r="Q901" s="30">
        <v>4</v>
      </c>
      <c r="R901" s="6" t="s">
        <v>41</v>
      </c>
      <c r="S901" s="8">
        <v>1</v>
      </c>
      <c r="T901" s="23">
        <v>0</v>
      </c>
      <c r="U901" s="23">
        <v>0</v>
      </c>
      <c r="V901" s="23">
        <v>0</v>
      </c>
      <c r="W901" s="5">
        <f t="shared" si="26"/>
        <v>1</v>
      </c>
      <c r="X901" s="5">
        <f t="shared" si="27"/>
        <v>3</v>
      </c>
      <c r="Y901" s="13">
        <v>10490000000</v>
      </c>
      <c r="Z901" s="20">
        <v>9735</v>
      </c>
      <c r="AA901" s="20">
        <v>10019</v>
      </c>
      <c r="AB901" s="20">
        <v>10312</v>
      </c>
      <c r="AC901" s="51"/>
    </row>
    <row r="902" spans="1:29" s="4" customFormat="1" ht="13.5" hidden="1" customHeight="1" x14ac:dyDescent="0.25">
      <c r="A902" s="25">
        <v>19</v>
      </c>
      <c r="B902" s="24" t="s">
        <v>1393</v>
      </c>
      <c r="C902" s="24" t="s">
        <v>175</v>
      </c>
      <c r="D902" s="25">
        <v>95</v>
      </c>
      <c r="E902" s="25" t="s">
        <v>369</v>
      </c>
      <c r="F902" s="24" t="s">
        <v>370</v>
      </c>
      <c r="G902" s="24" t="s">
        <v>371</v>
      </c>
      <c r="H902" s="24" t="s">
        <v>35</v>
      </c>
      <c r="I902" s="24"/>
      <c r="J902" s="24" t="s">
        <v>153</v>
      </c>
      <c r="K902" s="24" t="s">
        <v>372</v>
      </c>
      <c r="L902" s="26">
        <v>31</v>
      </c>
      <c r="M902" s="27">
        <v>2275</v>
      </c>
      <c r="N902" s="28" t="s">
        <v>1478</v>
      </c>
      <c r="O902" s="29" t="s">
        <v>1479</v>
      </c>
      <c r="P902" s="29" t="s">
        <v>375</v>
      </c>
      <c r="Q902" s="30">
        <v>13</v>
      </c>
      <c r="R902" s="6" t="s">
        <v>119</v>
      </c>
      <c r="S902" s="8">
        <v>13</v>
      </c>
      <c r="T902" s="23">
        <v>0</v>
      </c>
      <c r="U902" s="23">
        <v>0</v>
      </c>
      <c r="V902" s="23">
        <v>0</v>
      </c>
      <c r="W902" s="5">
        <f t="shared" si="26"/>
        <v>3.25</v>
      </c>
      <c r="X902" s="5">
        <f t="shared" si="27"/>
        <v>9.75</v>
      </c>
      <c r="Y902" s="13">
        <v>1887000000</v>
      </c>
      <c r="Z902" s="20">
        <v>1752</v>
      </c>
      <c r="AA902" s="20">
        <v>1803</v>
      </c>
      <c r="AB902" s="20">
        <v>1856</v>
      </c>
      <c r="AC902" s="51"/>
    </row>
    <row r="903" spans="1:29" s="4" customFormat="1" ht="13.5" hidden="1" customHeight="1" x14ac:dyDescent="0.25">
      <c r="A903" s="25">
        <v>19</v>
      </c>
      <c r="B903" s="24" t="s">
        <v>1393</v>
      </c>
      <c r="C903" s="24" t="s">
        <v>175</v>
      </c>
      <c r="D903" s="25">
        <v>96</v>
      </c>
      <c r="E903" s="25" t="s">
        <v>376</v>
      </c>
      <c r="F903" s="24" t="s">
        <v>370</v>
      </c>
      <c r="G903" s="24" t="s">
        <v>371</v>
      </c>
      <c r="H903" s="24" t="s">
        <v>35</v>
      </c>
      <c r="I903" s="24"/>
      <c r="J903" s="24" t="s">
        <v>153</v>
      </c>
      <c r="K903" s="24" t="s">
        <v>372</v>
      </c>
      <c r="L903" s="26">
        <v>31</v>
      </c>
      <c r="M903" s="27">
        <v>2275</v>
      </c>
      <c r="N903" s="28" t="s">
        <v>1478</v>
      </c>
      <c r="O903" s="29" t="s">
        <v>1480</v>
      </c>
      <c r="P903" s="29" t="s">
        <v>40</v>
      </c>
      <c r="Q903" s="30">
        <v>13</v>
      </c>
      <c r="R903" s="6" t="s">
        <v>119</v>
      </c>
      <c r="S903" s="8">
        <v>13</v>
      </c>
      <c r="T903" s="23">
        <v>0</v>
      </c>
      <c r="U903" s="23">
        <v>0</v>
      </c>
      <c r="V903" s="23">
        <v>0</v>
      </c>
      <c r="W903" s="5">
        <f t="shared" si="26"/>
        <v>3.25</v>
      </c>
      <c r="X903" s="5">
        <f t="shared" si="27"/>
        <v>9.75</v>
      </c>
      <c r="Y903" s="13">
        <v>336000000</v>
      </c>
      <c r="Z903" s="20">
        <v>312</v>
      </c>
      <c r="AA903" s="20">
        <v>321</v>
      </c>
      <c r="AB903" s="20">
        <v>330</v>
      </c>
      <c r="AC903" s="51"/>
    </row>
    <row r="904" spans="1:29" s="4" customFormat="1" ht="13.5" hidden="1" customHeight="1" x14ac:dyDescent="0.25">
      <c r="A904" s="25">
        <v>19</v>
      </c>
      <c r="B904" s="24" t="s">
        <v>1393</v>
      </c>
      <c r="C904" s="24" t="s">
        <v>149</v>
      </c>
      <c r="D904" s="25">
        <v>97</v>
      </c>
      <c r="E904" s="25" t="s">
        <v>378</v>
      </c>
      <c r="F904" s="24" t="s">
        <v>379</v>
      </c>
      <c r="G904" s="24" t="s">
        <v>380</v>
      </c>
      <c r="H904" s="24" t="s">
        <v>35</v>
      </c>
      <c r="I904" s="24"/>
      <c r="J904" s="24" t="s">
        <v>153</v>
      </c>
      <c r="K904" s="24" t="s">
        <v>154</v>
      </c>
      <c r="L904" s="26">
        <v>32</v>
      </c>
      <c r="M904" s="27">
        <v>2234</v>
      </c>
      <c r="N904" s="28" t="s">
        <v>1481</v>
      </c>
      <c r="O904" s="29" t="s">
        <v>1482</v>
      </c>
      <c r="P904" s="29" t="s">
        <v>383</v>
      </c>
      <c r="Q904" s="30">
        <v>380</v>
      </c>
      <c r="R904" s="6" t="s">
        <v>41</v>
      </c>
      <c r="S904" s="8">
        <v>95</v>
      </c>
      <c r="T904" s="23">
        <v>0</v>
      </c>
      <c r="U904" s="23">
        <v>0</v>
      </c>
      <c r="V904" s="23">
        <v>0</v>
      </c>
      <c r="W904" s="5">
        <f t="shared" si="26"/>
        <v>95</v>
      </c>
      <c r="X904" s="5">
        <f t="shared" si="27"/>
        <v>285</v>
      </c>
      <c r="Y904" s="13">
        <v>2532000000</v>
      </c>
      <c r="Z904" s="20">
        <v>2350</v>
      </c>
      <c r="AA904" s="20">
        <v>2419</v>
      </c>
      <c r="AB904" s="20">
        <v>2489</v>
      </c>
      <c r="AC904" s="51"/>
    </row>
    <row r="905" spans="1:29" s="4" customFormat="1" ht="13.5" hidden="1" customHeight="1" x14ac:dyDescent="0.25">
      <c r="A905" s="25">
        <v>19</v>
      </c>
      <c r="B905" s="24" t="s">
        <v>1393</v>
      </c>
      <c r="C905" s="24" t="s">
        <v>149</v>
      </c>
      <c r="D905" s="25">
        <v>98</v>
      </c>
      <c r="E905" s="25" t="s">
        <v>384</v>
      </c>
      <c r="F905" s="24" t="s">
        <v>379</v>
      </c>
      <c r="G905" s="24" t="s">
        <v>385</v>
      </c>
      <c r="H905" s="24" t="s">
        <v>35</v>
      </c>
      <c r="I905" s="24"/>
      <c r="J905" s="24" t="s">
        <v>153</v>
      </c>
      <c r="K905" s="24" t="s">
        <v>154</v>
      </c>
      <c r="L905" s="26">
        <v>32</v>
      </c>
      <c r="M905" s="27">
        <v>2234</v>
      </c>
      <c r="N905" s="28" t="s">
        <v>1481</v>
      </c>
      <c r="O905" s="29" t="s">
        <v>1483</v>
      </c>
      <c r="P905" s="29" t="s">
        <v>200</v>
      </c>
      <c r="Q905" s="30">
        <v>4000</v>
      </c>
      <c r="R905" s="6" t="s">
        <v>41</v>
      </c>
      <c r="S905" s="8">
        <v>1000</v>
      </c>
      <c r="T905" s="23">
        <v>0</v>
      </c>
      <c r="U905" s="23">
        <v>0</v>
      </c>
      <c r="V905" s="23">
        <v>0</v>
      </c>
      <c r="W905" s="5">
        <f t="shared" ref="W905:W968" si="28">IF(R905="Constante",SUM(S905:V905)/4,IF(R905="Suma",SUM(S905:V905),0))</f>
        <v>1000</v>
      </c>
      <c r="X905" s="5">
        <f t="shared" ref="X905:X968" si="29">Q905-W905</f>
        <v>3000</v>
      </c>
      <c r="Y905" s="13">
        <v>2532000000</v>
      </c>
      <c r="Z905" s="20">
        <v>2350</v>
      </c>
      <c r="AA905" s="20">
        <v>2419</v>
      </c>
      <c r="AB905" s="20">
        <v>2489</v>
      </c>
      <c r="AC905" s="51"/>
    </row>
    <row r="906" spans="1:29" s="4" customFormat="1" ht="13.5" hidden="1" customHeight="1" x14ac:dyDescent="0.25">
      <c r="A906" s="25">
        <v>19</v>
      </c>
      <c r="B906" s="24" t="s">
        <v>1393</v>
      </c>
      <c r="C906" s="24" t="s">
        <v>149</v>
      </c>
      <c r="D906" s="25">
        <v>107</v>
      </c>
      <c r="E906" s="25" t="s">
        <v>391</v>
      </c>
      <c r="F906" s="24" t="s">
        <v>379</v>
      </c>
      <c r="G906" s="24" t="s">
        <v>392</v>
      </c>
      <c r="H906" s="24" t="s">
        <v>35</v>
      </c>
      <c r="I906" s="24"/>
      <c r="J906" s="24" t="s">
        <v>153</v>
      </c>
      <c r="K906" s="24" t="s">
        <v>154</v>
      </c>
      <c r="L906" s="26">
        <v>32</v>
      </c>
      <c r="M906" s="27">
        <v>2234</v>
      </c>
      <c r="N906" s="28" t="s">
        <v>1481</v>
      </c>
      <c r="O906" s="29" t="s">
        <v>667</v>
      </c>
      <c r="P906" s="29" t="s">
        <v>394</v>
      </c>
      <c r="Q906" s="30">
        <v>20</v>
      </c>
      <c r="R906" s="6" t="s">
        <v>41</v>
      </c>
      <c r="S906" s="8">
        <v>5</v>
      </c>
      <c r="T906" s="23">
        <v>0</v>
      </c>
      <c r="U906" s="23">
        <v>0</v>
      </c>
      <c r="V906" s="23">
        <v>0</v>
      </c>
      <c r="W906" s="5">
        <f t="shared" si="28"/>
        <v>5</v>
      </c>
      <c r="X906" s="5">
        <f t="shared" si="29"/>
        <v>15</v>
      </c>
      <c r="Y906" s="13">
        <v>525000000</v>
      </c>
      <c r="Z906" s="20">
        <v>487</v>
      </c>
      <c r="AA906" s="20">
        <v>501</v>
      </c>
      <c r="AB906" s="20">
        <v>516</v>
      </c>
      <c r="AC906" s="51"/>
    </row>
    <row r="907" spans="1:29" s="4" customFormat="1" ht="13.5" hidden="1" customHeight="1" x14ac:dyDescent="0.25">
      <c r="A907" s="25">
        <v>19</v>
      </c>
      <c r="B907" s="24" t="s">
        <v>1393</v>
      </c>
      <c r="C907" s="24" t="s">
        <v>149</v>
      </c>
      <c r="D907" s="25">
        <v>108</v>
      </c>
      <c r="E907" s="25" t="s">
        <v>395</v>
      </c>
      <c r="F907" s="24" t="s">
        <v>379</v>
      </c>
      <c r="G907" s="24" t="s">
        <v>392</v>
      </c>
      <c r="H907" s="24" t="s">
        <v>35</v>
      </c>
      <c r="I907" s="24"/>
      <c r="J907" s="24" t="s">
        <v>153</v>
      </c>
      <c r="K907" s="24" t="s">
        <v>154</v>
      </c>
      <c r="L907" s="26">
        <v>32</v>
      </c>
      <c r="M907" s="27">
        <v>2234</v>
      </c>
      <c r="N907" s="28" t="s">
        <v>1481</v>
      </c>
      <c r="O907" s="29" t="s">
        <v>1484</v>
      </c>
      <c r="P907" s="29" t="s">
        <v>64</v>
      </c>
      <c r="Q907" s="30">
        <v>130</v>
      </c>
      <c r="R907" s="6" t="s">
        <v>41</v>
      </c>
      <c r="S907" s="8">
        <v>30</v>
      </c>
      <c r="T907" s="23">
        <v>0</v>
      </c>
      <c r="U907" s="23">
        <v>0</v>
      </c>
      <c r="V907" s="23">
        <v>0</v>
      </c>
      <c r="W907" s="5">
        <f t="shared" si="28"/>
        <v>30</v>
      </c>
      <c r="X907" s="5">
        <f t="shared" si="29"/>
        <v>100</v>
      </c>
      <c r="Y907" s="13">
        <v>413000000</v>
      </c>
      <c r="Z907" s="20">
        <v>384</v>
      </c>
      <c r="AA907" s="20">
        <v>395</v>
      </c>
      <c r="AB907" s="20">
        <v>406</v>
      </c>
      <c r="AC907" s="51"/>
    </row>
    <row r="908" spans="1:29" s="4" customFormat="1" ht="13.5" hidden="1" customHeight="1" x14ac:dyDescent="0.25">
      <c r="A908" s="25">
        <v>19</v>
      </c>
      <c r="B908" s="24" t="s">
        <v>1393</v>
      </c>
      <c r="C908" s="24" t="s">
        <v>149</v>
      </c>
      <c r="D908" s="25">
        <v>111</v>
      </c>
      <c r="E908" s="25" t="s">
        <v>670</v>
      </c>
      <c r="F908" s="24" t="s">
        <v>379</v>
      </c>
      <c r="G908" s="24" t="s">
        <v>392</v>
      </c>
      <c r="H908" s="24" t="s">
        <v>35</v>
      </c>
      <c r="I908" s="24"/>
      <c r="J908" s="24" t="s">
        <v>153</v>
      </c>
      <c r="K908" s="24" t="s">
        <v>154</v>
      </c>
      <c r="L908" s="26">
        <v>32</v>
      </c>
      <c r="M908" s="27">
        <v>2234</v>
      </c>
      <c r="N908" s="44" t="s">
        <v>1481</v>
      </c>
      <c r="O908" s="29" t="s">
        <v>1485</v>
      </c>
      <c r="P908" s="29" t="s">
        <v>492</v>
      </c>
      <c r="Q908" s="30">
        <v>1</v>
      </c>
      <c r="R908" s="6" t="s">
        <v>41</v>
      </c>
      <c r="S908" s="8">
        <v>0.2</v>
      </c>
      <c r="T908" s="23">
        <v>0</v>
      </c>
      <c r="U908" s="23">
        <v>0</v>
      </c>
      <c r="V908" s="23">
        <v>0</v>
      </c>
      <c r="W908" s="5">
        <f t="shared" si="28"/>
        <v>0.2</v>
      </c>
      <c r="X908" s="5">
        <f t="shared" si="29"/>
        <v>0.8</v>
      </c>
      <c r="Y908" s="13">
        <v>420000000</v>
      </c>
      <c r="Z908" s="20">
        <v>389</v>
      </c>
      <c r="AA908" s="20">
        <v>401</v>
      </c>
      <c r="AB908" s="20">
        <v>412</v>
      </c>
      <c r="AC908" s="51"/>
    </row>
    <row r="909" spans="1:29" s="4" customFormat="1" ht="13.5" hidden="1" customHeight="1" x14ac:dyDescent="0.25">
      <c r="A909" s="25">
        <v>19</v>
      </c>
      <c r="B909" s="24" t="s">
        <v>1393</v>
      </c>
      <c r="C909" s="24" t="s">
        <v>186</v>
      </c>
      <c r="D909" s="25">
        <v>62</v>
      </c>
      <c r="E909" s="25" t="s">
        <v>401</v>
      </c>
      <c r="F909" s="24" t="s">
        <v>272</v>
      </c>
      <c r="G909" s="24" t="s">
        <v>402</v>
      </c>
      <c r="H909" s="24" t="s">
        <v>35</v>
      </c>
      <c r="I909" s="24"/>
      <c r="J909" s="24" t="s">
        <v>274</v>
      </c>
      <c r="K909" s="24" t="s">
        <v>275</v>
      </c>
      <c r="L909" s="26">
        <v>33</v>
      </c>
      <c r="M909" s="27">
        <v>2247</v>
      </c>
      <c r="N909" s="28" t="s">
        <v>1486</v>
      </c>
      <c r="O909" s="29" t="s">
        <v>1487</v>
      </c>
      <c r="P909" s="29" t="s">
        <v>67</v>
      </c>
      <c r="Q909" s="30">
        <v>8</v>
      </c>
      <c r="R909" s="6" t="s">
        <v>41</v>
      </c>
      <c r="S909" s="8">
        <v>2</v>
      </c>
      <c r="T909" s="23">
        <v>0</v>
      </c>
      <c r="U909" s="23">
        <v>0</v>
      </c>
      <c r="V909" s="23">
        <v>0</v>
      </c>
      <c r="W909" s="5">
        <f t="shared" si="28"/>
        <v>2</v>
      </c>
      <c r="X909" s="5">
        <f t="shared" si="29"/>
        <v>6</v>
      </c>
      <c r="Y909" s="13">
        <v>1049000000</v>
      </c>
      <c r="Z909" s="20">
        <v>974</v>
      </c>
      <c r="AA909" s="20">
        <v>1002</v>
      </c>
      <c r="AB909" s="20">
        <v>1031</v>
      </c>
      <c r="AC909" s="51"/>
    </row>
    <row r="910" spans="1:29" s="4" customFormat="1" ht="13.5" hidden="1" customHeight="1" x14ac:dyDescent="0.25">
      <c r="A910" s="25">
        <v>19</v>
      </c>
      <c r="B910" s="24" t="s">
        <v>1393</v>
      </c>
      <c r="C910" s="24" t="s">
        <v>149</v>
      </c>
      <c r="D910" s="25">
        <v>103</v>
      </c>
      <c r="E910" s="25" t="s">
        <v>405</v>
      </c>
      <c r="F910" s="24" t="s">
        <v>406</v>
      </c>
      <c r="G910" s="24" t="s">
        <v>407</v>
      </c>
      <c r="H910" s="24" t="s">
        <v>59</v>
      </c>
      <c r="I910" s="24"/>
      <c r="J910" s="24" t="s">
        <v>153</v>
      </c>
      <c r="K910" s="24" t="s">
        <v>154</v>
      </c>
      <c r="L910" s="26">
        <v>34</v>
      </c>
      <c r="M910" s="27">
        <v>2318</v>
      </c>
      <c r="N910" s="28" t="s">
        <v>1488</v>
      </c>
      <c r="O910" s="29" t="s">
        <v>1489</v>
      </c>
      <c r="P910" s="29" t="s">
        <v>410</v>
      </c>
      <c r="Q910" s="30">
        <v>4</v>
      </c>
      <c r="R910" s="6" t="s">
        <v>41</v>
      </c>
      <c r="S910" s="8">
        <v>1</v>
      </c>
      <c r="T910" s="23">
        <v>0</v>
      </c>
      <c r="U910" s="23">
        <v>0</v>
      </c>
      <c r="V910" s="23">
        <v>0</v>
      </c>
      <c r="W910" s="5">
        <f t="shared" si="28"/>
        <v>1</v>
      </c>
      <c r="X910" s="5">
        <f t="shared" si="29"/>
        <v>3</v>
      </c>
      <c r="Y910" s="13">
        <v>629000000</v>
      </c>
      <c r="Z910" s="20">
        <v>584</v>
      </c>
      <c r="AA910" s="20">
        <v>601</v>
      </c>
      <c r="AB910" s="20">
        <v>619</v>
      </c>
      <c r="AC910" s="51"/>
    </row>
    <row r="911" spans="1:29" s="4" customFormat="1" ht="13.5" hidden="1" customHeight="1" x14ac:dyDescent="0.25">
      <c r="A911" s="25">
        <v>19</v>
      </c>
      <c r="B911" s="24" t="s">
        <v>1393</v>
      </c>
      <c r="C911" s="24" t="s">
        <v>149</v>
      </c>
      <c r="D911" s="25">
        <v>104</v>
      </c>
      <c r="E911" s="25" t="s">
        <v>411</v>
      </c>
      <c r="F911" s="24" t="s">
        <v>406</v>
      </c>
      <c r="G911" s="24" t="s">
        <v>407</v>
      </c>
      <c r="H911" s="24" t="s">
        <v>59</v>
      </c>
      <c r="I911" s="24"/>
      <c r="J911" s="24" t="s">
        <v>153</v>
      </c>
      <c r="K911" s="24" t="s">
        <v>154</v>
      </c>
      <c r="L911" s="26">
        <v>34</v>
      </c>
      <c r="M911" s="27">
        <v>2318</v>
      </c>
      <c r="N911" s="28" t="s">
        <v>1488</v>
      </c>
      <c r="O911" s="29" t="s">
        <v>1490</v>
      </c>
      <c r="P911" s="29" t="s">
        <v>413</v>
      </c>
      <c r="Q911" s="30">
        <v>4</v>
      </c>
      <c r="R911" s="6" t="s">
        <v>41</v>
      </c>
      <c r="S911" s="8">
        <v>1</v>
      </c>
      <c r="T911" s="23">
        <v>0</v>
      </c>
      <c r="U911" s="23">
        <v>0</v>
      </c>
      <c r="V911" s="23">
        <v>0</v>
      </c>
      <c r="W911" s="5">
        <f t="shared" si="28"/>
        <v>1</v>
      </c>
      <c r="X911" s="5">
        <f t="shared" si="29"/>
        <v>3</v>
      </c>
      <c r="Y911" s="13">
        <v>1259000000</v>
      </c>
      <c r="Z911" s="20">
        <v>1168</v>
      </c>
      <c r="AA911" s="20">
        <v>1202</v>
      </c>
      <c r="AB911" s="20">
        <v>1237</v>
      </c>
      <c r="AC911" s="51"/>
    </row>
    <row r="912" spans="1:29" s="4" customFormat="1" ht="13.5" hidden="1" customHeight="1" x14ac:dyDescent="0.25">
      <c r="A912" s="25">
        <v>17</v>
      </c>
      <c r="B912" s="24" t="s">
        <v>1491</v>
      </c>
      <c r="C912" s="24" t="s">
        <v>31</v>
      </c>
      <c r="D912" s="25">
        <v>1</v>
      </c>
      <c r="E912" s="25" t="s">
        <v>32</v>
      </c>
      <c r="F912" s="24" t="s">
        <v>33</v>
      </c>
      <c r="G912" s="24" t="s">
        <v>34</v>
      </c>
      <c r="H912" s="24" t="s">
        <v>35</v>
      </c>
      <c r="I912" s="24"/>
      <c r="J912" s="24" t="s">
        <v>36</v>
      </c>
      <c r="K912" s="24" t="s">
        <v>37</v>
      </c>
      <c r="L912" s="26">
        <v>1</v>
      </c>
      <c r="M912" s="27">
        <v>2649</v>
      </c>
      <c r="N912" s="28" t="s">
        <v>1492</v>
      </c>
      <c r="O912" s="29" t="s">
        <v>1493</v>
      </c>
      <c r="P912" s="29" t="s">
        <v>40</v>
      </c>
      <c r="Q912" s="30">
        <v>13</v>
      </c>
      <c r="R912" s="6" t="s">
        <v>41</v>
      </c>
      <c r="S912" s="8">
        <v>4</v>
      </c>
      <c r="T912" s="23">
        <v>0</v>
      </c>
      <c r="U912" s="23">
        <v>0</v>
      </c>
      <c r="V912" s="23">
        <v>0</v>
      </c>
      <c r="W912" s="5">
        <f t="shared" si="28"/>
        <v>4</v>
      </c>
      <c r="X912" s="5">
        <f t="shared" si="29"/>
        <v>9</v>
      </c>
      <c r="Y912" s="13">
        <v>241000000</v>
      </c>
      <c r="Z912" s="20">
        <v>209</v>
      </c>
      <c r="AA912" s="20">
        <v>215</v>
      </c>
      <c r="AB912" s="20">
        <v>221</v>
      </c>
      <c r="AC912" s="51"/>
    </row>
    <row r="913" spans="1:29" s="4" customFormat="1" ht="13.5" hidden="1" customHeight="1" x14ac:dyDescent="0.25">
      <c r="A913" s="25">
        <v>17</v>
      </c>
      <c r="B913" s="24" t="s">
        <v>1491</v>
      </c>
      <c r="C913" s="24" t="s">
        <v>31</v>
      </c>
      <c r="D913" s="25">
        <v>2</v>
      </c>
      <c r="E913" s="25" t="s">
        <v>42</v>
      </c>
      <c r="F913" s="24" t="s">
        <v>33</v>
      </c>
      <c r="G913" s="24" t="s">
        <v>34</v>
      </c>
      <c r="H913" s="24" t="s">
        <v>35</v>
      </c>
      <c r="I913" s="24"/>
      <c r="J913" s="24" t="s">
        <v>36</v>
      </c>
      <c r="K913" s="24" t="s">
        <v>37</v>
      </c>
      <c r="L913" s="26">
        <v>1</v>
      </c>
      <c r="M913" s="27">
        <v>2649</v>
      </c>
      <c r="N913" s="28" t="s">
        <v>1492</v>
      </c>
      <c r="O913" s="29" t="s">
        <v>1494</v>
      </c>
      <c r="P913" s="29" t="s">
        <v>44</v>
      </c>
      <c r="Q913" s="30">
        <v>12</v>
      </c>
      <c r="R913" s="6" t="s">
        <v>41</v>
      </c>
      <c r="S913" s="8">
        <v>4</v>
      </c>
      <c r="T913" s="23">
        <v>0</v>
      </c>
      <c r="U913" s="23">
        <v>0</v>
      </c>
      <c r="V913" s="23">
        <v>0</v>
      </c>
      <c r="W913" s="5">
        <f t="shared" si="28"/>
        <v>4</v>
      </c>
      <c r="X913" s="5">
        <f t="shared" si="29"/>
        <v>8</v>
      </c>
      <c r="Y913" s="13">
        <v>219000000</v>
      </c>
      <c r="Z913" s="20">
        <v>190</v>
      </c>
      <c r="AA913" s="20">
        <v>196</v>
      </c>
      <c r="AB913" s="20">
        <v>201</v>
      </c>
      <c r="AC913" s="51"/>
    </row>
    <row r="914" spans="1:29" s="4" customFormat="1" ht="13.5" hidden="1" customHeight="1" x14ac:dyDescent="0.25">
      <c r="A914" s="25">
        <v>17</v>
      </c>
      <c r="B914" s="24" t="s">
        <v>1491</v>
      </c>
      <c r="C914" s="24" t="s">
        <v>48</v>
      </c>
      <c r="D914" s="25">
        <v>4</v>
      </c>
      <c r="E914" s="25" t="s">
        <v>49</v>
      </c>
      <c r="F914" s="24" t="s">
        <v>50</v>
      </c>
      <c r="G914" s="24" t="s">
        <v>51</v>
      </c>
      <c r="H914" s="24" t="s">
        <v>35</v>
      </c>
      <c r="I914" s="24"/>
      <c r="J914" s="24" t="s">
        <v>36</v>
      </c>
      <c r="K914" s="24" t="s">
        <v>52</v>
      </c>
      <c r="L914" s="26">
        <v>2</v>
      </c>
      <c r="M914" s="27">
        <v>2552</v>
      </c>
      <c r="N914" s="28" t="s">
        <v>1495</v>
      </c>
      <c r="O914" s="29" t="s">
        <v>1496</v>
      </c>
      <c r="P914" s="29" t="s">
        <v>55</v>
      </c>
      <c r="Q914" s="30">
        <v>1800</v>
      </c>
      <c r="R914" s="6" t="s">
        <v>41</v>
      </c>
      <c r="S914" s="8">
        <v>450</v>
      </c>
      <c r="T914" s="23">
        <v>0</v>
      </c>
      <c r="U914" s="23">
        <v>0</v>
      </c>
      <c r="V914" s="23">
        <v>0</v>
      </c>
      <c r="W914" s="5">
        <f t="shared" si="28"/>
        <v>450</v>
      </c>
      <c r="X914" s="5">
        <f t="shared" si="29"/>
        <v>1350</v>
      </c>
      <c r="Y914" s="13">
        <v>479000000</v>
      </c>
      <c r="Z914" s="20">
        <v>415</v>
      </c>
      <c r="AA914" s="20">
        <v>427</v>
      </c>
      <c r="AB914" s="20">
        <v>440</v>
      </c>
      <c r="AC914" s="51"/>
    </row>
    <row r="915" spans="1:29" s="4" customFormat="1" ht="13.5" hidden="1" customHeight="1" x14ac:dyDescent="0.25">
      <c r="A915" s="25">
        <v>17</v>
      </c>
      <c r="B915" s="24" t="s">
        <v>1491</v>
      </c>
      <c r="C915" s="24" t="s">
        <v>31</v>
      </c>
      <c r="D915" s="25">
        <v>5</v>
      </c>
      <c r="E915" s="25" t="s">
        <v>56</v>
      </c>
      <c r="F915" s="24" t="s">
        <v>57</v>
      </c>
      <c r="G915" s="24" t="s">
        <v>58</v>
      </c>
      <c r="H915" s="24" t="s">
        <v>59</v>
      </c>
      <c r="I915" s="24" t="s">
        <v>60</v>
      </c>
      <c r="J915" s="24" t="s">
        <v>36</v>
      </c>
      <c r="K915" s="24" t="s">
        <v>61</v>
      </c>
      <c r="L915" s="26">
        <v>3</v>
      </c>
      <c r="M915" s="27">
        <v>2466</v>
      </c>
      <c r="N915" s="28" t="s">
        <v>1497</v>
      </c>
      <c r="O915" s="29" t="s">
        <v>1498</v>
      </c>
      <c r="P915" s="29" t="s">
        <v>64</v>
      </c>
      <c r="Q915" s="30">
        <v>3</v>
      </c>
      <c r="R915" s="6" t="s">
        <v>41</v>
      </c>
      <c r="S915" s="8">
        <v>1</v>
      </c>
      <c r="T915" s="23">
        <v>0</v>
      </c>
      <c r="U915" s="23">
        <v>0</v>
      </c>
      <c r="V915" s="23">
        <v>0</v>
      </c>
      <c r="W915" s="5">
        <f t="shared" si="28"/>
        <v>1</v>
      </c>
      <c r="X915" s="5">
        <f t="shared" si="29"/>
        <v>2</v>
      </c>
      <c r="Y915" s="13">
        <v>313000000</v>
      </c>
      <c r="Z915" s="20">
        <v>0</v>
      </c>
      <c r="AA915" s="20">
        <v>284</v>
      </c>
      <c r="AB915" s="20">
        <v>284</v>
      </c>
      <c r="AC915" s="51"/>
    </row>
    <row r="916" spans="1:29" s="4" customFormat="1" ht="13.5" hidden="1" customHeight="1" x14ac:dyDescent="0.25">
      <c r="A916" s="25">
        <v>17</v>
      </c>
      <c r="B916" s="24" t="s">
        <v>1491</v>
      </c>
      <c r="C916" s="24" t="s">
        <v>31</v>
      </c>
      <c r="D916" s="25">
        <v>6</v>
      </c>
      <c r="E916" s="25" t="s">
        <v>65</v>
      </c>
      <c r="F916" s="24" t="s">
        <v>57</v>
      </c>
      <c r="G916" s="24" t="s">
        <v>58</v>
      </c>
      <c r="H916" s="24" t="s">
        <v>59</v>
      </c>
      <c r="I916" s="24" t="s">
        <v>60</v>
      </c>
      <c r="J916" s="24" t="s">
        <v>36</v>
      </c>
      <c r="K916" s="24" t="s">
        <v>61</v>
      </c>
      <c r="L916" s="26">
        <v>3</v>
      </c>
      <c r="M916" s="27">
        <v>2466</v>
      </c>
      <c r="N916" s="28" t="s">
        <v>1497</v>
      </c>
      <c r="O916" s="29" t="s">
        <v>1499</v>
      </c>
      <c r="P916" s="29" t="s">
        <v>67</v>
      </c>
      <c r="Q916" s="30">
        <v>1</v>
      </c>
      <c r="R916" s="6" t="s">
        <v>41</v>
      </c>
      <c r="S916" s="8">
        <v>0</v>
      </c>
      <c r="T916" s="23">
        <v>0</v>
      </c>
      <c r="U916" s="23">
        <v>0</v>
      </c>
      <c r="V916" s="23">
        <v>0</v>
      </c>
      <c r="W916" s="5">
        <f t="shared" si="28"/>
        <v>0</v>
      </c>
      <c r="X916" s="5">
        <f t="shared" si="29"/>
        <v>1</v>
      </c>
      <c r="Y916" s="13">
        <v>0</v>
      </c>
      <c r="Z916" s="20">
        <v>0</v>
      </c>
      <c r="AA916" s="20">
        <v>0</v>
      </c>
      <c r="AB916" s="20">
        <v>314</v>
      </c>
      <c r="AC916" s="51"/>
    </row>
    <row r="917" spans="1:29" s="4" customFormat="1" ht="13.5" hidden="1" customHeight="1" x14ac:dyDescent="0.25">
      <c r="A917" s="25">
        <v>17</v>
      </c>
      <c r="B917" s="24" t="s">
        <v>1491</v>
      </c>
      <c r="C917" s="24" t="s">
        <v>31</v>
      </c>
      <c r="D917" s="25">
        <v>7</v>
      </c>
      <c r="E917" s="25" t="s">
        <v>68</v>
      </c>
      <c r="F917" s="24" t="s">
        <v>33</v>
      </c>
      <c r="G917" s="24" t="s">
        <v>69</v>
      </c>
      <c r="H917" s="24" t="s">
        <v>35</v>
      </c>
      <c r="I917" s="24"/>
      <c r="J917" s="24" t="s">
        <v>36</v>
      </c>
      <c r="K917" s="24" t="s">
        <v>70</v>
      </c>
      <c r="L917" s="26">
        <v>4</v>
      </c>
      <c r="M917" s="27">
        <v>2425</v>
      </c>
      <c r="N917" s="28" t="s">
        <v>1500</v>
      </c>
      <c r="O917" s="29" t="s">
        <v>1501</v>
      </c>
      <c r="P917" s="29" t="s">
        <v>73</v>
      </c>
      <c r="Q917" s="30">
        <v>2</v>
      </c>
      <c r="R917" s="6" t="s">
        <v>41</v>
      </c>
      <c r="S917" s="8">
        <v>1</v>
      </c>
      <c r="T917" s="23">
        <v>0</v>
      </c>
      <c r="U917" s="23">
        <v>0</v>
      </c>
      <c r="V917" s="23">
        <v>0</v>
      </c>
      <c r="W917" s="5">
        <f t="shared" si="28"/>
        <v>1</v>
      </c>
      <c r="X917" s="5">
        <f t="shared" si="29"/>
        <v>1</v>
      </c>
      <c r="Y917" s="13">
        <v>125000000</v>
      </c>
      <c r="Z917" s="20">
        <v>109</v>
      </c>
      <c r="AA917" s="20">
        <v>112</v>
      </c>
      <c r="AB917" s="20">
        <v>115</v>
      </c>
      <c r="AC917" s="51"/>
    </row>
    <row r="918" spans="1:29" s="4" customFormat="1" ht="13.5" hidden="1" customHeight="1" x14ac:dyDescent="0.25">
      <c r="A918" s="25">
        <v>17</v>
      </c>
      <c r="B918" s="24" t="s">
        <v>1491</v>
      </c>
      <c r="C918" s="24" t="s">
        <v>31</v>
      </c>
      <c r="D918" s="25">
        <v>9</v>
      </c>
      <c r="E918" s="25" t="s">
        <v>550</v>
      </c>
      <c r="F918" s="24" t="s">
        <v>33</v>
      </c>
      <c r="G918" s="24" t="s">
        <v>69</v>
      </c>
      <c r="H918" s="24" t="s">
        <v>35</v>
      </c>
      <c r="I918" s="24"/>
      <c r="J918" s="24" t="s">
        <v>36</v>
      </c>
      <c r="K918" s="24" t="s">
        <v>70</v>
      </c>
      <c r="L918" s="26">
        <v>4</v>
      </c>
      <c r="M918" s="27">
        <v>2425</v>
      </c>
      <c r="N918" s="28" t="s">
        <v>1500</v>
      </c>
      <c r="O918" s="29" t="s">
        <v>1502</v>
      </c>
      <c r="P918" s="29" t="s">
        <v>552</v>
      </c>
      <c r="Q918" s="30">
        <v>1</v>
      </c>
      <c r="R918" s="6" t="s">
        <v>41</v>
      </c>
      <c r="S918" s="8">
        <v>1</v>
      </c>
      <c r="T918" s="23">
        <v>0</v>
      </c>
      <c r="U918" s="23">
        <v>0</v>
      </c>
      <c r="V918" s="23">
        <v>0</v>
      </c>
      <c r="W918" s="5">
        <f t="shared" si="28"/>
        <v>1</v>
      </c>
      <c r="X918" s="5">
        <f t="shared" si="29"/>
        <v>0</v>
      </c>
      <c r="Y918" s="13">
        <v>135000000</v>
      </c>
      <c r="Z918" s="20">
        <v>117</v>
      </c>
      <c r="AA918" s="20">
        <v>120</v>
      </c>
      <c r="AB918" s="20">
        <v>124</v>
      </c>
      <c r="AC918" s="51"/>
    </row>
    <row r="919" spans="1:29" s="4" customFormat="1" ht="13.5" hidden="1" customHeight="1" x14ac:dyDescent="0.25">
      <c r="A919" s="25">
        <v>17</v>
      </c>
      <c r="B919" s="24" t="s">
        <v>1491</v>
      </c>
      <c r="C919" s="24" t="s">
        <v>31</v>
      </c>
      <c r="D919" s="25">
        <v>11</v>
      </c>
      <c r="E919" s="25" t="s">
        <v>79</v>
      </c>
      <c r="F919" s="24" t="s">
        <v>33</v>
      </c>
      <c r="G919" s="24" t="s">
        <v>69</v>
      </c>
      <c r="H919" s="24" t="s">
        <v>35</v>
      </c>
      <c r="I919" s="24"/>
      <c r="J919" s="24" t="s">
        <v>36</v>
      </c>
      <c r="K919" s="24" t="s">
        <v>70</v>
      </c>
      <c r="L919" s="26">
        <v>4</v>
      </c>
      <c r="M919" s="27">
        <v>2425</v>
      </c>
      <c r="N919" s="28" t="s">
        <v>1500</v>
      </c>
      <c r="O919" s="29" t="s">
        <v>1503</v>
      </c>
      <c r="P919" s="29" t="s">
        <v>81</v>
      </c>
      <c r="Q919" s="30">
        <v>1</v>
      </c>
      <c r="R919" s="6" t="s">
        <v>41</v>
      </c>
      <c r="S919" s="8">
        <v>1</v>
      </c>
      <c r="T919" s="23">
        <v>0</v>
      </c>
      <c r="U919" s="23">
        <v>0</v>
      </c>
      <c r="V919" s="23">
        <v>0</v>
      </c>
      <c r="W919" s="5">
        <f t="shared" si="28"/>
        <v>1</v>
      </c>
      <c r="X919" s="5">
        <f t="shared" si="29"/>
        <v>0</v>
      </c>
      <c r="Y919" s="13">
        <v>157000000</v>
      </c>
      <c r="Z919" s="20">
        <v>136</v>
      </c>
      <c r="AA919" s="20">
        <v>140</v>
      </c>
      <c r="AB919" s="20">
        <v>144</v>
      </c>
      <c r="AC919" s="51"/>
    </row>
    <row r="920" spans="1:29" s="4" customFormat="1" ht="13.5" hidden="1" customHeight="1" x14ac:dyDescent="0.25">
      <c r="A920" s="25">
        <v>17</v>
      </c>
      <c r="B920" s="24" t="s">
        <v>1491</v>
      </c>
      <c r="C920" s="24" t="s">
        <v>149</v>
      </c>
      <c r="D920" s="25">
        <v>14</v>
      </c>
      <c r="E920" s="25" t="s">
        <v>557</v>
      </c>
      <c r="F920" s="24" t="s">
        <v>33</v>
      </c>
      <c r="G920" s="24" t="s">
        <v>558</v>
      </c>
      <c r="H920" s="24" t="s">
        <v>35</v>
      </c>
      <c r="I920" s="24"/>
      <c r="J920" s="24" t="s">
        <v>36</v>
      </c>
      <c r="K920" s="24" t="s">
        <v>93</v>
      </c>
      <c r="L920" s="26">
        <v>5</v>
      </c>
      <c r="M920" s="27">
        <v>2572</v>
      </c>
      <c r="N920" s="28" t="s">
        <v>1504</v>
      </c>
      <c r="O920" s="29" t="s">
        <v>1068</v>
      </c>
      <c r="P920" s="29" t="s">
        <v>561</v>
      </c>
      <c r="Q920" s="30">
        <v>4</v>
      </c>
      <c r="R920" s="6" t="s">
        <v>41</v>
      </c>
      <c r="S920" s="8">
        <v>1</v>
      </c>
      <c r="T920" s="23">
        <v>0</v>
      </c>
      <c r="U920" s="23">
        <v>0</v>
      </c>
      <c r="V920" s="23">
        <v>0</v>
      </c>
      <c r="W920" s="5">
        <f t="shared" si="28"/>
        <v>1</v>
      </c>
      <c r="X920" s="5">
        <f t="shared" si="29"/>
        <v>3</v>
      </c>
      <c r="Y920" s="13">
        <v>448000000</v>
      </c>
      <c r="Z920" s="20">
        <v>388</v>
      </c>
      <c r="AA920" s="20">
        <v>399</v>
      </c>
      <c r="AB920" s="20">
        <v>411</v>
      </c>
      <c r="AC920" s="51"/>
    </row>
    <row r="921" spans="1:29" s="4" customFormat="1" ht="13.5" hidden="1" customHeight="1" x14ac:dyDescent="0.25">
      <c r="A921" s="25">
        <v>17</v>
      </c>
      <c r="B921" s="24" t="s">
        <v>1491</v>
      </c>
      <c r="C921" s="24" t="s">
        <v>88</v>
      </c>
      <c r="D921" s="25">
        <v>15</v>
      </c>
      <c r="E921" s="25" t="s">
        <v>89</v>
      </c>
      <c r="F921" s="24" t="s">
        <v>90</v>
      </c>
      <c r="G921" s="24" t="s">
        <v>91</v>
      </c>
      <c r="H921" s="24" t="s">
        <v>35</v>
      </c>
      <c r="I921" s="24" t="s">
        <v>92</v>
      </c>
      <c r="J921" s="24" t="s">
        <v>36</v>
      </c>
      <c r="K921" s="24" t="s">
        <v>93</v>
      </c>
      <c r="L921" s="26">
        <v>6</v>
      </c>
      <c r="M921" s="27">
        <v>2773</v>
      </c>
      <c r="N921" s="28" t="s">
        <v>1505</v>
      </c>
      <c r="O921" s="29" t="s">
        <v>1506</v>
      </c>
      <c r="P921" s="29" t="s">
        <v>67</v>
      </c>
      <c r="Q921" s="30">
        <v>1000</v>
      </c>
      <c r="R921" s="6" t="s">
        <v>41</v>
      </c>
      <c r="S921" s="8">
        <v>250</v>
      </c>
      <c r="T921" s="23">
        <v>0</v>
      </c>
      <c r="U921" s="23">
        <v>0</v>
      </c>
      <c r="V921" s="23">
        <v>0</v>
      </c>
      <c r="W921" s="5">
        <f t="shared" si="28"/>
        <v>250</v>
      </c>
      <c r="X921" s="5">
        <f t="shared" si="29"/>
        <v>750</v>
      </c>
      <c r="Y921" s="13">
        <v>564000000</v>
      </c>
      <c r="Z921" s="20">
        <v>489</v>
      </c>
      <c r="AA921" s="20">
        <v>503</v>
      </c>
      <c r="AB921" s="20">
        <v>517</v>
      </c>
      <c r="AC921" s="51"/>
    </row>
    <row r="922" spans="1:29" s="4" customFormat="1" ht="13.5" hidden="1" customHeight="1" x14ac:dyDescent="0.25">
      <c r="A922" s="25">
        <v>17</v>
      </c>
      <c r="B922" s="24" t="s">
        <v>1491</v>
      </c>
      <c r="C922" s="24" t="s">
        <v>31</v>
      </c>
      <c r="D922" s="25">
        <v>16</v>
      </c>
      <c r="E922" s="25" t="s">
        <v>96</v>
      </c>
      <c r="F922" s="24" t="s">
        <v>33</v>
      </c>
      <c r="G922" s="24" t="s">
        <v>97</v>
      </c>
      <c r="H922" s="24" t="s">
        <v>59</v>
      </c>
      <c r="I922" s="24" t="s">
        <v>60</v>
      </c>
      <c r="J922" s="24" t="s">
        <v>36</v>
      </c>
      <c r="K922" s="24" t="s">
        <v>93</v>
      </c>
      <c r="L922" s="26">
        <v>7</v>
      </c>
      <c r="M922" s="27">
        <v>2779</v>
      </c>
      <c r="N922" s="28" t="s">
        <v>1507</v>
      </c>
      <c r="O922" s="29" t="s">
        <v>1072</v>
      </c>
      <c r="P922" s="29" t="s">
        <v>100</v>
      </c>
      <c r="Q922" s="30">
        <v>4</v>
      </c>
      <c r="R922" s="6" t="s">
        <v>41</v>
      </c>
      <c r="S922" s="8">
        <v>1</v>
      </c>
      <c r="T922" s="23">
        <v>0</v>
      </c>
      <c r="U922" s="23">
        <v>0</v>
      </c>
      <c r="V922" s="23">
        <v>0</v>
      </c>
      <c r="W922" s="5">
        <f t="shared" si="28"/>
        <v>1</v>
      </c>
      <c r="X922" s="5">
        <f t="shared" si="29"/>
        <v>3</v>
      </c>
      <c r="Y922" s="13">
        <v>701000000</v>
      </c>
      <c r="Z922" s="20">
        <v>404</v>
      </c>
      <c r="AA922" s="20">
        <v>417</v>
      </c>
      <c r="AB922" s="20">
        <v>435</v>
      </c>
      <c r="AC922" s="51"/>
    </row>
    <row r="923" spans="1:29" s="4" customFormat="1" ht="13.5" hidden="1" customHeight="1" x14ac:dyDescent="0.25">
      <c r="A923" s="25">
        <v>17</v>
      </c>
      <c r="B923" s="24" t="s">
        <v>1491</v>
      </c>
      <c r="C923" s="24" t="s">
        <v>101</v>
      </c>
      <c r="D923" s="25">
        <v>46</v>
      </c>
      <c r="E923" s="25" t="s">
        <v>102</v>
      </c>
      <c r="F923" s="24" t="s">
        <v>103</v>
      </c>
      <c r="G923" s="24" t="s">
        <v>104</v>
      </c>
      <c r="H923" s="24" t="s">
        <v>59</v>
      </c>
      <c r="I923" s="24" t="s">
        <v>105</v>
      </c>
      <c r="J923" s="24" t="s">
        <v>106</v>
      </c>
      <c r="K923" s="24" t="s">
        <v>107</v>
      </c>
      <c r="L923" s="26">
        <v>8</v>
      </c>
      <c r="M923" s="27">
        <v>2573</v>
      </c>
      <c r="N923" s="28" t="s">
        <v>1508</v>
      </c>
      <c r="O923" s="29" t="s">
        <v>1509</v>
      </c>
      <c r="P923" s="29" t="s">
        <v>110</v>
      </c>
      <c r="Q923" s="30">
        <v>312</v>
      </c>
      <c r="R923" s="6" t="s">
        <v>41</v>
      </c>
      <c r="S923" s="8">
        <v>78</v>
      </c>
      <c r="T923" s="23">
        <v>0</v>
      </c>
      <c r="U923" s="23">
        <v>0</v>
      </c>
      <c r="V923" s="23">
        <v>0</v>
      </c>
      <c r="W923" s="5">
        <f t="shared" si="28"/>
        <v>78</v>
      </c>
      <c r="X923" s="5">
        <f t="shared" si="29"/>
        <v>234</v>
      </c>
      <c r="Y923" s="13">
        <v>620000000</v>
      </c>
      <c r="Z923" s="20">
        <v>434</v>
      </c>
      <c r="AA923" s="20">
        <v>560</v>
      </c>
      <c r="AB923" s="20">
        <v>630</v>
      </c>
      <c r="AC923" s="51"/>
    </row>
    <row r="924" spans="1:29" s="4" customFormat="1" ht="13.5" hidden="1" customHeight="1" x14ac:dyDescent="0.25">
      <c r="A924" s="25">
        <v>17</v>
      </c>
      <c r="B924" s="24" t="s">
        <v>1491</v>
      </c>
      <c r="C924" s="24" t="s">
        <v>101</v>
      </c>
      <c r="D924" s="25">
        <v>47</v>
      </c>
      <c r="E924" s="25" t="s">
        <v>111</v>
      </c>
      <c r="F924" s="24" t="s">
        <v>103</v>
      </c>
      <c r="G924" s="24" t="s">
        <v>112</v>
      </c>
      <c r="H924" s="24" t="s">
        <v>59</v>
      </c>
      <c r="I924" s="24" t="s">
        <v>105</v>
      </c>
      <c r="J924" s="24" t="s">
        <v>106</v>
      </c>
      <c r="K924" s="24" t="s">
        <v>107</v>
      </c>
      <c r="L924" s="26">
        <v>8</v>
      </c>
      <c r="M924" s="27">
        <v>2573</v>
      </c>
      <c r="N924" s="28" t="s">
        <v>1508</v>
      </c>
      <c r="O924" s="29" t="s">
        <v>1510</v>
      </c>
      <c r="P924" s="29" t="s">
        <v>114</v>
      </c>
      <c r="Q924" s="30">
        <v>4728</v>
      </c>
      <c r="R924" s="6" t="s">
        <v>41</v>
      </c>
      <c r="S924" s="8">
        <v>1182</v>
      </c>
      <c r="T924" s="23">
        <v>0</v>
      </c>
      <c r="U924" s="23">
        <v>0</v>
      </c>
      <c r="V924" s="23">
        <v>0</v>
      </c>
      <c r="W924" s="5">
        <f t="shared" si="28"/>
        <v>1182</v>
      </c>
      <c r="X924" s="5">
        <f t="shared" si="29"/>
        <v>3546</v>
      </c>
      <c r="Y924" s="13">
        <v>1343000000</v>
      </c>
      <c r="Z924" s="20">
        <v>1238</v>
      </c>
      <c r="AA924" s="20">
        <v>1190</v>
      </c>
      <c r="AB924" s="20">
        <v>1125</v>
      </c>
      <c r="AC924" s="51"/>
    </row>
    <row r="925" spans="1:29" s="4" customFormat="1" ht="13.5" hidden="1" customHeight="1" x14ac:dyDescent="0.25">
      <c r="A925" s="25">
        <v>17</v>
      </c>
      <c r="B925" s="24" t="s">
        <v>1491</v>
      </c>
      <c r="C925" s="24" t="s">
        <v>101</v>
      </c>
      <c r="D925" s="25">
        <v>48</v>
      </c>
      <c r="E925" s="25" t="s">
        <v>115</v>
      </c>
      <c r="F925" s="24" t="s">
        <v>103</v>
      </c>
      <c r="G925" s="24" t="s">
        <v>116</v>
      </c>
      <c r="H925" s="24" t="s">
        <v>59</v>
      </c>
      <c r="I925" s="24" t="s">
        <v>105</v>
      </c>
      <c r="J925" s="24" t="s">
        <v>106</v>
      </c>
      <c r="K925" s="24" t="s">
        <v>107</v>
      </c>
      <c r="L925" s="26">
        <v>8</v>
      </c>
      <c r="M925" s="27">
        <v>2573</v>
      </c>
      <c r="N925" s="28" t="s">
        <v>1508</v>
      </c>
      <c r="O925" s="29" t="s">
        <v>1511</v>
      </c>
      <c r="P925" s="29" t="s">
        <v>118</v>
      </c>
      <c r="Q925" s="30">
        <v>564</v>
      </c>
      <c r="R925" s="6" t="s">
        <v>119</v>
      </c>
      <c r="S925" s="8">
        <v>564</v>
      </c>
      <c r="T925" s="23">
        <v>0</v>
      </c>
      <c r="U925" s="23">
        <v>0</v>
      </c>
      <c r="V925" s="23">
        <v>0</v>
      </c>
      <c r="W925" s="5">
        <f t="shared" si="28"/>
        <v>141</v>
      </c>
      <c r="X925" s="5">
        <f t="shared" si="29"/>
        <v>423</v>
      </c>
      <c r="Y925" s="13">
        <v>1813000000</v>
      </c>
      <c r="Z925" s="20">
        <v>1596</v>
      </c>
      <c r="AA925" s="20">
        <v>1596</v>
      </c>
      <c r="AB925" s="20">
        <v>1596</v>
      </c>
      <c r="AC925" s="51"/>
    </row>
    <row r="926" spans="1:29" s="4" customFormat="1" ht="13.5" hidden="1" customHeight="1" x14ac:dyDescent="0.25">
      <c r="A926" s="25">
        <v>17</v>
      </c>
      <c r="B926" s="24" t="s">
        <v>1491</v>
      </c>
      <c r="C926" s="24" t="s">
        <v>120</v>
      </c>
      <c r="D926" s="25">
        <v>17</v>
      </c>
      <c r="E926" s="25" t="s">
        <v>121</v>
      </c>
      <c r="F926" s="24" t="s">
        <v>122</v>
      </c>
      <c r="G926" s="24" t="s">
        <v>123</v>
      </c>
      <c r="H926" s="24" t="s">
        <v>59</v>
      </c>
      <c r="I926" s="24" t="s">
        <v>124</v>
      </c>
      <c r="J926" s="24" t="s">
        <v>106</v>
      </c>
      <c r="K926" s="24" t="s">
        <v>125</v>
      </c>
      <c r="L926" s="26">
        <v>10</v>
      </c>
      <c r="M926" s="27">
        <v>2431</v>
      </c>
      <c r="N926" s="28" t="s">
        <v>1512</v>
      </c>
      <c r="O926" s="29" t="s">
        <v>1333</v>
      </c>
      <c r="P926" s="29" t="s">
        <v>128</v>
      </c>
      <c r="Q926" s="30">
        <v>400</v>
      </c>
      <c r="R926" s="6" t="s">
        <v>41</v>
      </c>
      <c r="S926" s="8">
        <v>0</v>
      </c>
      <c r="T926" s="23">
        <v>0</v>
      </c>
      <c r="U926" s="23">
        <v>0</v>
      </c>
      <c r="V926" s="23">
        <v>0</v>
      </c>
      <c r="W926" s="5">
        <f t="shared" si="28"/>
        <v>0</v>
      </c>
      <c r="X926" s="5">
        <f t="shared" si="29"/>
        <v>400</v>
      </c>
      <c r="Y926" s="13">
        <v>0</v>
      </c>
      <c r="Z926" s="20">
        <v>348</v>
      </c>
      <c r="AA926" s="20">
        <v>426</v>
      </c>
      <c r="AB926" s="20">
        <v>348</v>
      </c>
      <c r="AC926" s="51"/>
    </row>
    <row r="927" spans="1:29" s="4" customFormat="1" ht="13.5" hidden="1" customHeight="1" x14ac:dyDescent="0.25">
      <c r="A927" s="25">
        <v>17</v>
      </c>
      <c r="B927" s="24" t="s">
        <v>1491</v>
      </c>
      <c r="C927" s="24" t="s">
        <v>120</v>
      </c>
      <c r="D927" s="25">
        <v>18</v>
      </c>
      <c r="E927" s="25" t="s">
        <v>129</v>
      </c>
      <c r="F927" s="24" t="s">
        <v>122</v>
      </c>
      <c r="G927" s="24" t="s">
        <v>130</v>
      </c>
      <c r="H927" s="24" t="s">
        <v>59</v>
      </c>
      <c r="I927" s="24" t="s">
        <v>124</v>
      </c>
      <c r="J927" s="24" t="s">
        <v>106</v>
      </c>
      <c r="K927" s="24" t="s">
        <v>125</v>
      </c>
      <c r="L927" s="26">
        <v>10</v>
      </c>
      <c r="M927" s="27">
        <v>2431</v>
      </c>
      <c r="N927" s="28" t="s">
        <v>1512</v>
      </c>
      <c r="O927" s="29" t="s">
        <v>1513</v>
      </c>
      <c r="P927" s="29" t="s">
        <v>132</v>
      </c>
      <c r="Q927" s="30">
        <v>80</v>
      </c>
      <c r="R927" s="6" t="s">
        <v>41</v>
      </c>
      <c r="S927" s="8">
        <v>0</v>
      </c>
      <c r="T927" s="23">
        <v>0</v>
      </c>
      <c r="U927" s="23">
        <v>0</v>
      </c>
      <c r="V927" s="23">
        <v>0</v>
      </c>
      <c r="W927" s="5">
        <f t="shared" si="28"/>
        <v>0</v>
      </c>
      <c r="X927" s="5">
        <f t="shared" si="29"/>
        <v>80</v>
      </c>
      <c r="Y927" s="13">
        <v>0</v>
      </c>
      <c r="Z927" s="20">
        <v>127</v>
      </c>
      <c r="AA927" s="20">
        <v>127</v>
      </c>
      <c r="AB927" s="20">
        <v>0</v>
      </c>
      <c r="AC927" s="51"/>
    </row>
    <row r="928" spans="1:29" s="4" customFormat="1" ht="13.5" hidden="1" customHeight="1" x14ac:dyDescent="0.25">
      <c r="A928" s="25">
        <v>17</v>
      </c>
      <c r="B928" s="24" t="s">
        <v>1491</v>
      </c>
      <c r="C928" s="24" t="s">
        <v>120</v>
      </c>
      <c r="D928" s="25">
        <v>19</v>
      </c>
      <c r="E928" s="25" t="s">
        <v>133</v>
      </c>
      <c r="F928" s="24" t="s">
        <v>122</v>
      </c>
      <c r="G928" s="24" t="s">
        <v>134</v>
      </c>
      <c r="H928" s="24" t="s">
        <v>59</v>
      </c>
      <c r="I928" s="24" t="s">
        <v>124</v>
      </c>
      <c r="J928" s="24" t="s">
        <v>106</v>
      </c>
      <c r="K928" s="24" t="s">
        <v>125</v>
      </c>
      <c r="L928" s="26">
        <v>10</v>
      </c>
      <c r="M928" s="27">
        <v>2431</v>
      </c>
      <c r="N928" s="44" t="s">
        <v>1512</v>
      </c>
      <c r="O928" s="29" t="s">
        <v>1514</v>
      </c>
      <c r="P928" s="29" t="s">
        <v>136</v>
      </c>
      <c r="Q928" s="30">
        <v>260</v>
      </c>
      <c r="R928" s="6" t="s">
        <v>41</v>
      </c>
      <c r="S928" s="8">
        <v>65</v>
      </c>
      <c r="T928" s="23">
        <v>0</v>
      </c>
      <c r="U928" s="23">
        <v>0</v>
      </c>
      <c r="V928" s="23">
        <v>0</v>
      </c>
      <c r="W928" s="5">
        <f t="shared" si="28"/>
        <v>65</v>
      </c>
      <c r="X928" s="5">
        <f t="shared" si="29"/>
        <v>195</v>
      </c>
      <c r="Y928" s="13">
        <v>470000000</v>
      </c>
      <c r="Z928" s="20">
        <v>347</v>
      </c>
      <c r="AA928" s="20">
        <v>347</v>
      </c>
      <c r="AB928" s="20">
        <v>347</v>
      </c>
      <c r="AC928" s="51"/>
    </row>
    <row r="929" spans="1:29" s="4" customFormat="1" ht="13.5" hidden="1" customHeight="1" x14ac:dyDescent="0.25">
      <c r="A929" s="25">
        <v>17</v>
      </c>
      <c r="B929" s="24" t="s">
        <v>1491</v>
      </c>
      <c r="C929" s="24" t="s">
        <v>120</v>
      </c>
      <c r="D929" s="25">
        <v>20</v>
      </c>
      <c r="E929" s="25" t="s">
        <v>137</v>
      </c>
      <c r="F929" s="24" t="s">
        <v>122</v>
      </c>
      <c r="G929" s="24" t="s">
        <v>138</v>
      </c>
      <c r="H929" s="24" t="s">
        <v>59</v>
      </c>
      <c r="I929" s="24" t="s">
        <v>124</v>
      </c>
      <c r="J929" s="24" t="s">
        <v>106</v>
      </c>
      <c r="K929" s="24" t="s">
        <v>125</v>
      </c>
      <c r="L929" s="26">
        <v>10</v>
      </c>
      <c r="M929" s="27">
        <v>2431</v>
      </c>
      <c r="N929" s="28" t="s">
        <v>1512</v>
      </c>
      <c r="O929" s="29" t="s">
        <v>1515</v>
      </c>
      <c r="P929" s="29" t="s">
        <v>140</v>
      </c>
      <c r="Q929" s="30">
        <v>195</v>
      </c>
      <c r="R929" s="6" t="s">
        <v>41</v>
      </c>
      <c r="S929" s="8">
        <v>0</v>
      </c>
      <c r="T929" s="23">
        <v>0</v>
      </c>
      <c r="U929" s="23">
        <v>0</v>
      </c>
      <c r="V929" s="23">
        <v>0</v>
      </c>
      <c r="W929" s="5">
        <f t="shared" si="28"/>
        <v>0</v>
      </c>
      <c r="X929" s="5">
        <f t="shared" si="29"/>
        <v>195</v>
      </c>
      <c r="Y929" s="13">
        <v>0</v>
      </c>
      <c r="Z929" s="20">
        <v>302</v>
      </c>
      <c r="AA929" s="20">
        <v>318</v>
      </c>
      <c r="AB929" s="20">
        <v>0</v>
      </c>
      <c r="AC929" s="51"/>
    </row>
    <row r="930" spans="1:29" s="4" customFormat="1" ht="13.5" hidden="1" customHeight="1" x14ac:dyDescent="0.25">
      <c r="A930" s="25">
        <v>17</v>
      </c>
      <c r="B930" s="24" t="s">
        <v>1491</v>
      </c>
      <c r="C930" s="24" t="s">
        <v>120</v>
      </c>
      <c r="D930" s="25">
        <v>23</v>
      </c>
      <c r="E930" s="25" t="s">
        <v>145</v>
      </c>
      <c r="F930" s="24" t="s">
        <v>122</v>
      </c>
      <c r="G930" s="24" t="s">
        <v>146</v>
      </c>
      <c r="H930" s="24" t="s">
        <v>35</v>
      </c>
      <c r="I930" s="24"/>
      <c r="J930" s="24" t="s">
        <v>106</v>
      </c>
      <c r="K930" s="24" t="s">
        <v>125</v>
      </c>
      <c r="L930" s="26">
        <v>10</v>
      </c>
      <c r="M930" s="27">
        <v>2431</v>
      </c>
      <c r="N930" s="28" t="s">
        <v>1512</v>
      </c>
      <c r="O930" s="29" t="s">
        <v>1516</v>
      </c>
      <c r="P930" s="29" t="s">
        <v>148</v>
      </c>
      <c r="Q930" s="30">
        <v>400</v>
      </c>
      <c r="R930" s="6" t="s">
        <v>41</v>
      </c>
      <c r="S930" s="8">
        <v>100</v>
      </c>
      <c r="T930" s="23">
        <v>0</v>
      </c>
      <c r="U930" s="23">
        <v>0</v>
      </c>
      <c r="V930" s="23">
        <v>0</v>
      </c>
      <c r="W930" s="5">
        <f t="shared" si="28"/>
        <v>100</v>
      </c>
      <c r="X930" s="5">
        <f t="shared" si="29"/>
        <v>300</v>
      </c>
      <c r="Y930" s="13">
        <v>463000000</v>
      </c>
      <c r="Z930" s="20">
        <v>402</v>
      </c>
      <c r="AA930" s="20">
        <v>413</v>
      </c>
      <c r="AB930" s="20">
        <v>425</v>
      </c>
      <c r="AC930" s="51"/>
    </row>
    <row r="931" spans="1:29" s="4" customFormat="1" ht="13.5" hidden="1" customHeight="1" x14ac:dyDescent="0.25">
      <c r="A931" s="25">
        <v>17</v>
      </c>
      <c r="B931" s="24" t="s">
        <v>1491</v>
      </c>
      <c r="C931" s="24" t="s">
        <v>149</v>
      </c>
      <c r="D931" s="25">
        <v>100</v>
      </c>
      <c r="E931" s="25" t="s">
        <v>150</v>
      </c>
      <c r="F931" s="24" t="s">
        <v>151</v>
      </c>
      <c r="G931" s="24" t="s">
        <v>152</v>
      </c>
      <c r="H931" s="24" t="s">
        <v>59</v>
      </c>
      <c r="I931" s="24"/>
      <c r="J931" s="24" t="s">
        <v>153</v>
      </c>
      <c r="K931" s="24" t="s">
        <v>154</v>
      </c>
      <c r="L931" s="26">
        <v>11</v>
      </c>
      <c r="M931" s="27">
        <v>2394</v>
      </c>
      <c r="N931" s="28" t="s">
        <v>1517</v>
      </c>
      <c r="O931" s="29" t="s">
        <v>1518</v>
      </c>
      <c r="P931" s="29" t="s">
        <v>157</v>
      </c>
      <c r="Q931" s="30">
        <v>4</v>
      </c>
      <c r="R931" s="6" t="s">
        <v>41</v>
      </c>
      <c r="S931" s="8">
        <v>1</v>
      </c>
      <c r="T931" s="23">
        <v>0</v>
      </c>
      <c r="U931" s="23">
        <v>0</v>
      </c>
      <c r="V931" s="23">
        <v>0</v>
      </c>
      <c r="W931" s="5">
        <f t="shared" si="28"/>
        <v>1</v>
      </c>
      <c r="X931" s="5">
        <f t="shared" si="29"/>
        <v>3</v>
      </c>
      <c r="Y931" s="13">
        <v>266000000</v>
      </c>
      <c r="Z931" s="20">
        <v>150</v>
      </c>
      <c r="AA931" s="20">
        <v>150</v>
      </c>
      <c r="AB931" s="20">
        <v>150</v>
      </c>
      <c r="AC931" s="51"/>
    </row>
    <row r="932" spans="1:29" s="4" customFormat="1" ht="13.5" hidden="1" customHeight="1" x14ac:dyDescent="0.25">
      <c r="A932" s="25">
        <v>17</v>
      </c>
      <c r="B932" s="24" t="s">
        <v>1491</v>
      </c>
      <c r="C932" s="24" t="s">
        <v>161</v>
      </c>
      <c r="D932" s="25">
        <v>25</v>
      </c>
      <c r="E932" s="25" t="s">
        <v>162</v>
      </c>
      <c r="F932" s="24" t="s">
        <v>163</v>
      </c>
      <c r="G932" s="24" t="s">
        <v>164</v>
      </c>
      <c r="H932" s="24" t="s">
        <v>35</v>
      </c>
      <c r="I932" s="24"/>
      <c r="J932" s="24" t="s">
        <v>106</v>
      </c>
      <c r="K932" s="24" t="s">
        <v>165</v>
      </c>
      <c r="L932" s="26">
        <v>12</v>
      </c>
      <c r="M932" s="27">
        <v>2441</v>
      </c>
      <c r="N932" s="28" t="s">
        <v>1519</v>
      </c>
      <c r="O932" s="29" t="s">
        <v>1520</v>
      </c>
      <c r="P932" s="29" t="s">
        <v>55</v>
      </c>
      <c r="Q932" s="30">
        <v>1580</v>
      </c>
      <c r="R932" s="6" t="s">
        <v>41</v>
      </c>
      <c r="S932" s="8">
        <v>395</v>
      </c>
      <c r="T932" s="23">
        <v>0</v>
      </c>
      <c r="U932" s="23">
        <v>0</v>
      </c>
      <c r="V932" s="23">
        <v>0</v>
      </c>
      <c r="W932" s="5">
        <f t="shared" si="28"/>
        <v>395</v>
      </c>
      <c r="X932" s="5">
        <f t="shared" si="29"/>
        <v>1185</v>
      </c>
      <c r="Y932" s="13">
        <v>310000000</v>
      </c>
      <c r="Z932" s="20">
        <v>269</v>
      </c>
      <c r="AA932" s="20">
        <v>277</v>
      </c>
      <c r="AB932" s="20">
        <v>285</v>
      </c>
      <c r="AC932" s="51"/>
    </row>
    <row r="933" spans="1:29" s="4" customFormat="1" ht="13.5" hidden="1" customHeight="1" x14ac:dyDescent="0.25">
      <c r="A933" s="25">
        <v>17</v>
      </c>
      <c r="B933" s="24" t="s">
        <v>1491</v>
      </c>
      <c r="C933" s="24" t="s">
        <v>161</v>
      </c>
      <c r="D933" s="25">
        <v>26</v>
      </c>
      <c r="E933" s="25" t="s">
        <v>168</v>
      </c>
      <c r="F933" s="24" t="s">
        <v>163</v>
      </c>
      <c r="G933" s="24" t="s">
        <v>169</v>
      </c>
      <c r="H933" s="24" t="s">
        <v>35</v>
      </c>
      <c r="I933" s="24"/>
      <c r="J933" s="24" t="s">
        <v>106</v>
      </c>
      <c r="K933" s="24" t="s">
        <v>165</v>
      </c>
      <c r="L933" s="26">
        <v>12</v>
      </c>
      <c r="M933" s="27">
        <v>2441</v>
      </c>
      <c r="N933" s="28" t="s">
        <v>1519</v>
      </c>
      <c r="O933" s="29" t="s">
        <v>1521</v>
      </c>
      <c r="P933" s="29" t="s">
        <v>171</v>
      </c>
      <c r="Q933" s="30">
        <v>1040</v>
      </c>
      <c r="R933" s="6" t="s">
        <v>41</v>
      </c>
      <c r="S933" s="8">
        <v>260</v>
      </c>
      <c r="T933" s="23">
        <v>0</v>
      </c>
      <c r="U933" s="23">
        <v>0</v>
      </c>
      <c r="V933" s="23">
        <v>0</v>
      </c>
      <c r="W933" s="5">
        <f t="shared" si="28"/>
        <v>260</v>
      </c>
      <c r="X933" s="5">
        <f t="shared" si="29"/>
        <v>780</v>
      </c>
      <c r="Y933" s="13">
        <v>416000000</v>
      </c>
      <c r="Z933" s="20">
        <v>361</v>
      </c>
      <c r="AA933" s="20">
        <v>372</v>
      </c>
      <c r="AB933" s="20">
        <v>382</v>
      </c>
      <c r="AC933" s="51"/>
    </row>
    <row r="934" spans="1:29" s="4" customFormat="1" ht="13.5" hidden="1" customHeight="1" x14ac:dyDescent="0.25">
      <c r="A934" s="25">
        <v>17</v>
      </c>
      <c r="B934" s="24" t="s">
        <v>1491</v>
      </c>
      <c r="C934" s="24" t="s">
        <v>161</v>
      </c>
      <c r="D934" s="25">
        <v>27</v>
      </c>
      <c r="E934" s="25" t="s">
        <v>172</v>
      </c>
      <c r="F934" s="24" t="s">
        <v>163</v>
      </c>
      <c r="G934" s="24" t="s">
        <v>173</v>
      </c>
      <c r="H934" s="24" t="s">
        <v>35</v>
      </c>
      <c r="I934" s="24"/>
      <c r="J934" s="24" t="s">
        <v>106</v>
      </c>
      <c r="K934" s="24" t="s">
        <v>165</v>
      </c>
      <c r="L934" s="26">
        <v>12</v>
      </c>
      <c r="M934" s="27">
        <v>2441</v>
      </c>
      <c r="N934" s="28" t="s">
        <v>1519</v>
      </c>
      <c r="O934" s="29" t="s">
        <v>1522</v>
      </c>
      <c r="P934" s="29" t="s">
        <v>40</v>
      </c>
      <c r="Q934" s="30">
        <v>1040</v>
      </c>
      <c r="R934" s="6" t="s">
        <v>41</v>
      </c>
      <c r="S934" s="8">
        <v>260</v>
      </c>
      <c r="T934" s="23">
        <v>0</v>
      </c>
      <c r="U934" s="23">
        <v>0</v>
      </c>
      <c r="V934" s="23">
        <v>0</v>
      </c>
      <c r="W934" s="5">
        <f t="shared" si="28"/>
        <v>260</v>
      </c>
      <c r="X934" s="5">
        <f t="shared" si="29"/>
        <v>780</v>
      </c>
      <c r="Y934" s="13">
        <v>429000000</v>
      </c>
      <c r="Z934" s="20">
        <v>372</v>
      </c>
      <c r="AA934" s="20">
        <v>383</v>
      </c>
      <c r="AB934" s="20">
        <v>394</v>
      </c>
      <c r="AC934" s="51"/>
    </row>
    <row r="935" spans="1:29" s="4" customFormat="1" ht="13.5" hidden="1" customHeight="1" x14ac:dyDescent="0.25">
      <c r="A935" s="25">
        <v>17</v>
      </c>
      <c r="B935" s="24" t="s">
        <v>1491</v>
      </c>
      <c r="C935" s="24" t="s">
        <v>161</v>
      </c>
      <c r="D935" s="25">
        <v>29</v>
      </c>
      <c r="E935" s="25" t="s">
        <v>1523</v>
      </c>
      <c r="F935" s="24" t="s">
        <v>163</v>
      </c>
      <c r="G935" s="24" t="s">
        <v>1524</v>
      </c>
      <c r="H935" s="24" t="s">
        <v>59</v>
      </c>
      <c r="I935" s="24"/>
      <c r="J935" s="24" t="s">
        <v>106</v>
      </c>
      <c r="K935" s="24" t="s">
        <v>165</v>
      </c>
      <c r="L935" s="26">
        <v>12</v>
      </c>
      <c r="M935" s="27">
        <v>2441</v>
      </c>
      <c r="N935" s="28" t="s">
        <v>1519</v>
      </c>
      <c r="O935" s="29" t="s">
        <v>1525</v>
      </c>
      <c r="P935" s="29" t="s">
        <v>64</v>
      </c>
      <c r="Q935" s="30">
        <v>1</v>
      </c>
      <c r="R935" s="6" t="s">
        <v>41</v>
      </c>
      <c r="S935" s="8">
        <v>0</v>
      </c>
      <c r="T935" s="23">
        <v>0</v>
      </c>
      <c r="U935" s="23">
        <v>0</v>
      </c>
      <c r="V935" s="23">
        <v>0</v>
      </c>
      <c r="W935" s="5">
        <f t="shared" si="28"/>
        <v>0</v>
      </c>
      <c r="X935" s="5">
        <f t="shared" si="29"/>
        <v>1</v>
      </c>
      <c r="Y935" s="13">
        <v>0</v>
      </c>
      <c r="Z935" s="20">
        <v>365</v>
      </c>
      <c r="AA935" s="20">
        <v>0</v>
      </c>
      <c r="AB935" s="20">
        <v>0</v>
      </c>
      <c r="AC935" s="51"/>
    </row>
    <row r="936" spans="1:29" s="4" customFormat="1" ht="13.5" hidden="1" customHeight="1" x14ac:dyDescent="0.25">
      <c r="A936" s="25">
        <v>17</v>
      </c>
      <c r="B936" s="24" t="s">
        <v>1491</v>
      </c>
      <c r="C936" s="24" t="s">
        <v>175</v>
      </c>
      <c r="D936" s="25">
        <v>30</v>
      </c>
      <c r="E936" s="25" t="s">
        <v>176</v>
      </c>
      <c r="F936" s="24" t="s">
        <v>163</v>
      </c>
      <c r="G936" s="24" t="s">
        <v>177</v>
      </c>
      <c r="H936" s="24" t="s">
        <v>35</v>
      </c>
      <c r="I936" s="24"/>
      <c r="J936" s="24" t="s">
        <v>106</v>
      </c>
      <c r="K936" s="24" t="s">
        <v>178</v>
      </c>
      <c r="L936" s="26">
        <v>13</v>
      </c>
      <c r="M936" s="27">
        <v>2428</v>
      </c>
      <c r="N936" s="28" t="s">
        <v>1526</v>
      </c>
      <c r="O936" s="29" t="s">
        <v>1527</v>
      </c>
      <c r="P936" s="29" t="s">
        <v>47</v>
      </c>
      <c r="Q936" s="30">
        <v>8</v>
      </c>
      <c r="R936" s="6" t="s">
        <v>41</v>
      </c>
      <c r="S936" s="8">
        <v>2</v>
      </c>
      <c r="T936" s="23">
        <v>0</v>
      </c>
      <c r="U936" s="23">
        <v>0</v>
      </c>
      <c r="V936" s="23">
        <v>0</v>
      </c>
      <c r="W936" s="5">
        <f t="shared" si="28"/>
        <v>2</v>
      </c>
      <c r="X936" s="5">
        <f t="shared" si="29"/>
        <v>6</v>
      </c>
      <c r="Y936" s="13">
        <v>194000000</v>
      </c>
      <c r="Z936" s="20">
        <v>168</v>
      </c>
      <c r="AA936" s="20">
        <v>173</v>
      </c>
      <c r="AB936" s="20">
        <v>178</v>
      </c>
      <c r="AC936" s="51"/>
    </row>
    <row r="937" spans="1:29" s="4" customFormat="1" ht="13.5" hidden="1" customHeight="1" x14ac:dyDescent="0.25">
      <c r="A937" s="25">
        <v>17</v>
      </c>
      <c r="B937" s="24" t="s">
        <v>1491</v>
      </c>
      <c r="C937" s="24" t="s">
        <v>175</v>
      </c>
      <c r="D937" s="25">
        <v>31</v>
      </c>
      <c r="E937" s="25" t="s">
        <v>181</v>
      </c>
      <c r="F937" s="24" t="s">
        <v>163</v>
      </c>
      <c r="G937" s="24" t="s">
        <v>177</v>
      </c>
      <c r="H937" s="24" t="s">
        <v>35</v>
      </c>
      <c r="I937" s="24"/>
      <c r="J937" s="24" t="s">
        <v>106</v>
      </c>
      <c r="K937" s="24" t="s">
        <v>178</v>
      </c>
      <c r="L937" s="26">
        <v>13</v>
      </c>
      <c r="M937" s="27">
        <v>2428</v>
      </c>
      <c r="N937" s="44" t="s">
        <v>1526</v>
      </c>
      <c r="O937" s="29" t="s">
        <v>182</v>
      </c>
      <c r="P937" s="29" t="s">
        <v>183</v>
      </c>
      <c r="Q937" s="30">
        <v>4</v>
      </c>
      <c r="R937" s="6" t="s">
        <v>41</v>
      </c>
      <c r="S937" s="8">
        <v>1</v>
      </c>
      <c r="T937" s="23">
        <v>0</v>
      </c>
      <c r="U937" s="23">
        <v>0</v>
      </c>
      <c r="V937" s="23">
        <v>0</v>
      </c>
      <c r="W937" s="5">
        <f t="shared" si="28"/>
        <v>1</v>
      </c>
      <c r="X937" s="5">
        <f t="shared" si="29"/>
        <v>3</v>
      </c>
      <c r="Y937" s="13">
        <v>59000000</v>
      </c>
      <c r="Z937" s="20">
        <v>52</v>
      </c>
      <c r="AA937" s="20">
        <v>53</v>
      </c>
      <c r="AB937" s="20">
        <v>55</v>
      </c>
      <c r="AC937" s="51"/>
    </row>
    <row r="938" spans="1:29" s="4" customFormat="1" ht="13.5" hidden="1" customHeight="1" x14ac:dyDescent="0.25">
      <c r="A938" s="25">
        <v>17</v>
      </c>
      <c r="B938" s="24" t="s">
        <v>1491</v>
      </c>
      <c r="C938" s="24" t="s">
        <v>175</v>
      </c>
      <c r="D938" s="25">
        <v>32</v>
      </c>
      <c r="E938" s="25" t="s">
        <v>184</v>
      </c>
      <c r="F938" s="24" t="s">
        <v>163</v>
      </c>
      <c r="G938" s="24" t="s">
        <v>177</v>
      </c>
      <c r="H938" s="24" t="s">
        <v>35</v>
      </c>
      <c r="I938" s="24"/>
      <c r="J938" s="24" t="s">
        <v>106</v>
      </c>
      <c r="K938" s="24" t="s">
        <v>178</v>
      </c>
      <c r="L938" s="26">
        <v>13</v>
      </c>
      <c r="M938" s="27">
        <v>2428</v>
      </c>
      <c r="N938" s="44" t="s">
        <v>1526</v>
      </c>
      <c r="O938" s="29" t="s">
        <v>824</v>
      </c>
      <c r="P938" s="29" t="s">
        <v>40</v>
      </c>
      <c r="Q938" s="30">
        <v>4</v>
      </c>
      <c r="R938" s="6" t="s">
        <v>41</v>
      </c>
      <c r="S938" s="8">
        <v>1</v>
      </c>
      <c r="T938" s="23">
        <v>0</v>
      </c>
      <c r="U938" s="23">
        <v>0</v>
      </c>
      <c r="V938" s="23">
        <v>0</v>
      </c>
      <c r="W938" s="5">
        <f t="shared" si="28"/>
        <v>1</v>
      </c>
      <c r="X938" s="5">
        <f t="shared" si="29"/>
        <v>3</v>
      </c>
      <c r="Y938" s="13">
        <v>59000000</v>
      </c>
      <c r="Z938" s="20">
        <v>52</v>
      </c>
      <c r="AA938" s="20">
        <v>53</v>
      </c>
      <c r="AB938" s="20">
        <v>55</v>
      </c>
      <c r="AC938" s="51"/>
    </row>
    <row r="939" spans="1:29" s="4" customFormat="1" ht="13.5" hidden="1" customHeight="1" x14ac:dyDescent="0.25">
      <c r="A939" s="25">
        <v>17</v>
      </c>
      <c r="B939" s="24" t="s">
        <v>1491</v>
      </c>
      <c r="C939" s="24" t="s">
        <v>186</v>
      </c>
      <c r="D939" s="25">
        <v>33</v>
      </c>
      <c r="E939" s="25" t="s">
        <v>187</v>
      </c>
      <c r="F939" s="24" t="s">
        <v>188</v>
      </c>
      <c r="G939" s="24" t="s">
        <v>189</v>
      </c>
      <c r="H939" s="24" t="s">
        <v>59</v>
      </c>
      <c r="I939" s="24"/>
      <c r="J939" s="24" t="s">
        <v>106</v>
      </c>
      <c r="K939" s="24" t="s">
        <v>190</v>
      </c>
      <c r="L939" s="26">
        <v>14</v>
      </c>
      <c r="M939" s="27">
        <v>2454</v>
      </c>
      <c r="N939" s="28" t="s">
        <v>1528</v>
      </c>
      <c r="O939" s="29" t="s">
        <v>1529</v>
      </c>
      <c r="P939" s="29" t="s">
        <v>193</v>
      </c>
      <c r="Q939" s="30">
        <v>100</v>
      </c>
      <c r="R939" s="6" t="s">
        <v>41</v>
      </c>
      <c r="S939" s="8">
        <v>25</v>
      </c>
      <c r="T939" s="23">
        <v>0</v>
      </c>
      <c r="U939" s="23">
        <v>0</v>
      </c>
      <c r="V939" s="23">
        <v>0</v>
      </c>
      <c r="W939" s="5">
        <f t="shared" si="28"/>
        <v>25</v>
      </c>
      <c r="X939" s="5">
        <f t="shared" si="29"/>
        <v>75</v>
      </c>
      <c r="Y939" s="13">
        <v>1312000000</v>
      </c>
      <c r="Z939" s="20">
        <v>1138</v>
      </c>
      <c r="AA939" s="20">
        <v>1171</v>
      </c>
      <c r="AB939" s="20">
        <v>1204</v>
      </c>
      <c r="AC939" s="51"/>
    </row>
    <row r="940" spans="1:29" s="4" customFormat="1" ht="13.5" hidden="1" customHeight="1" x14ac:dyDescent="0.25">
      <c r="A940" s="25">
        <v>17</v>
      </c>
      <c r="B940" s="24" t="s">
        <v>1491</v>
      </c>
      <c r="C940" s="24" t="s">
        <v>186</v>
      </c>
      <c r="D940" s="25">
        <v>38</v>
      </c>
      <c r="E940" s="25" t="s">
        <v>194</v>
      </c>
      <c r="F940" s="24" t="s">
        <v>188</v>
      </c>
      <c r="G940" s="24" t="s">
        <v>195</v>
      </c>
      <c r="H940" s="24" t="s">
        <v>35</v>
      </c>
      <c r="I940" s="24"/>
      <c r="J940" s="24" t="s">
        <v>106</v>
      </c>
      <c r="K940" s="24" t="s">
        <v>190</v>
      </c>
      <c r="L940" s="26">
        <v>14</v>
      </c>
      <c r="M940" s="27">
        <v>2454</v>
      </c>
      <c r="N940" s="28" t="s">
        <v>1528</v>
      </c>
      <c r="O940" s="29" t="s">
        <v>916</v>
      </c>
      <c r="P940" s="29" t="s">
        <v>197</v>
      </c>
      <c r="Q940" s="30">
        <v>12</v>
      </c>
      <c r="R940" s="6" t="s">
        <v>41</v>
      </c>
      <c r="S940" s="8">
        <v>4</v>
      </c>
      <c r="T940" s="23">
        <v>0</v>
      </c>
      <c r="U940" s="23">
        <v>0</v>
      </c>
      <c r="V940" s="23">
        <v>0</v>
      </c>
      <c r="W940" s="5">
        <f t="shared" si="28"/>
        <v>4</v>
      </c>
      <c r="X940" s="5">
        <f t="shared" si="29"/>
        <v>8</v>
      </c>
      <c r="Y940" s="13">
        <v>683000000</v>
      </c>
      <c r="Z940" s="20">
        <v>592</v>
      </c>
      <c r="AA940" s="20">
        <v>609</v>
      </c>
      <c r="AB940" s="20">
        <v>627</v>
      </c>
      <c r="AC940" s="51"/>
    </row>
    <row r="941" spans="1:29" s="4" customFormat="1" ht="13.5" hidden="1" customHeight="1" x14ac:dyDescent="0.25">
      <c r="A941" s="25">
        <v>17</v>
      </c>
      <c r="B941" s="24" t="s">
        <v>1491</v>
      </c>
      <c r="C941" s="24" t="s">
        <v>186</v>
      </c>
      <c r="D941" s="25">
        <v>39</v>
      </c>
      <c r="E941" s="25" t="s">
        <v>198</v>
      </c>
      <c r="F941" s="24" t="s">
        <v>188</v>
      </c>
      <c r="G941" s="24" t="s">
        <v>195</v>
      </c>
      <c r="H941" s="24" t="s">
        <v>35</v>
      </c>
      <c r="I941" s="24"/>
      <c r="J941" s="24" t="s">
        <v>106</v>
      </c>
      <c r="K941" s="24" t="s">
        <v>190</v>
      </c>
      <c r="L941" s="26">
        <v>14</v>
      </c>
      <c r="M941" s="27">
        <v>2454</v>
      </c>
      <c r="N941" s="28" t="s">
        <v>1528</v>
      </c>
      <c r="O941" s="29" t="s">
        <v>1530</v>
      </c>
      <c r="P941" s="29" t="s">
        <v>200</v>
      </c>
      <c r="Q941" s="30">
        <v>150</v>
      </c>
      <c r="R941" s="6" t="s">
        <v>41</v>
      </c>
      <c r="S941" s="8">
        <v>35</v>
      </c>
      <c r="T941" s="23">
        <v>0</v>
      </c>
      <c r="U941" s="23">
        <v>0</v>
      </c>
      <c r="V941" s="23">
        <v>0</v>
      </c>
      <c r="W941" s="5">
        <f t="shared" si="28"/>
        <v>35</v>
      </c>
      <c r="X941" s="5">
        <f t="shared" si="29"/>
        <v>115</v>
      </c>
      <c r="Y941" s="13">
        <v>103000000</v>
      </c>
      <c r="Z941" s="20">
        <v>90</v>
      </c>
      <c r="AA941" s="20">
        <v>92</v>
      </c>
      <c r="AB941" s="20">
        <v>95</v>
      </c>
      <c r="AC941" s="51"/>
    </row>
    <row r="942" spans="1:29" s="4" customFormat="1" ht="13.5" hidden="1" customHeight="1" x14ac:dyDescent="0.25">
      <c r="A942" s="25">
        <v>17</v>
      </c>
      <c r="B942" s="24" t="s">
        <v>1491</v>
      </c>
      <c r="C942" s="24" t="s">
        <v>186</v>
      </c>
      <c r="D942" s="25">
        <v>40</v>
      </c>
      <c r="E942" s="25" t="s">
        <v>201</v>
      </c>
      <c r="F942" s="24" t="s">
        <v>188</v>
      </c>
      <c r="G942" s="24" t="s">
        <v>195</v>
      </c>
      <c r="H942" s="24" t="s">
        <v>35</v>
      </c>
      <c r="I942" s="24"/>
      <c r="J942" s="24" t="s">
        <v>106</v>
      </c>
      <c r="K942" s="24" t="s">
        <v>190</v>
      </c>
      <c r="L942" s="26">
        <v>14</v>
      </c>
      <c r="M942" s="27">
        <v>2454</v>
      </c>
      <c r="N942" s="28" t="s">
        <v>1528</v>
      </c>
      <c r="O942" s="29" t="s">
        <v>1531</v>
      </c>
      <c r="P942" s="29" t="s">
        <v>203</v>
      </c>
      <c r="Q942" s="30">
        <v>20</v>
      </c>
      <c r="R942" s="6" t="s">
        <v>41</v>
      </c>
      <c r="S942" s="8">
        <v>5</v>
      </c>
      <c r="T942" s="23">
        <v>0</v>
      </c>
      <c r="U942" s="23">
        <v>0</v>
      </c>
      <c r="V942" s="23">
        <v>0</v>
      </c>
      <c r="W942" s="5">
        <f t="shared" si="28"/>
        <v>5</v>
      </c>
      <c r="X942" s="5">
        <f t="shared" si="29"/>
        <v>15</v>
      </c>
      <c r="Y942" s="13">
        <v>113000000</v>
      </c>
      <c r="Z942" s="20">
        <v>98</v>
      </c>
      <c r="AA942" s="20">
        <v>101</v>
      </c>
      <c r="AB942" s="20">
        <v>103</v>
      </c>
      <c r="AC942" s="51"/>
    </row>
    <row r="943" spans="1:29" s="4" customFormat="1" ht="13.5" hidden="1" customHeight="1" x14ac:dyDescent="0.25">
      <c r="A943" s="25">
        <v>17</v>
      </c>
      <c r="B943" s="24" t="s">
        <v>1491</v>
      </c>
      <c r="C943" s="24" t="s">
        <v>186</v>
      </c>
      <c r="D943" s="25">
        <v>34</v>
      </c>
      <c r="E943" s="25" t="s">
        <v>204</v>
      </c>
      <c r="F943" s="24" t="s">
        <v>188</v>
      </c>
      <c r="G943" s="24" t="s">
        <v>205</v>
      </c>
      <c r="H943" s="24" t="s">
        <v>35</v>
      </c>
      <c r="I943" s="24"/>
      <c r="J943" s="24" t="s">
        <v>106</v>
      </c>
      <c r="K943" s="24" t="s">
        <v>190</v>
      </c>
      <c r="L943" s="26">
        <v>15</v>
      </c>
      <c r="M943" s="27">
        <v>2637</v>
      </c>
      <c r="N943" s="28" t="s">
        <v>1532</v>
      </c>
      <c r="O943" s="29" t="s">
        <v>1533</v>
      </c>
      <c r="P943" s="29" t="s">
        <v>208</v>
      </c>
      <c r="Q943" s="30">
        <v>16</v>
      </c>
      <c r="R943" s="6" t="s">
        <v>41</v>
      </c>
      <c r="S943" s="8">
        <v>4</v>
      </c>
      <c r="T943" s="23">
        <v>0</v>
      </c>
      <c r="U943" s="23">
        <v>0</v>
      </c>
      <c r="V943" s="23">
        <v>0</v>
      </c>
      <c r="W943" s="5">
        <f t="shared" si="28"/>
        <v>4</v>
      </c>
      <c r="X943" s="5">
        <f t="shared" si="29"/>
        <v>12</v>
      </c>
      <c r="Y943" s="13">
        <v>69000000</v>
      </c>
      <c r="Z943" s="20">
        <v>60</v>
      </c>
      <c r="AA943" s="20">
        <v>61</v>
      </c>
      <c r="AB943" s="20">
        <v>63</v>
      </c>
      <c r="AC943" s="51"/>
    </row>
    <row r="944" spans="1:29" s="4" customFormat="1" ht="13.5" hidden="1" customHeight="1" x14ac:dyDescent="0.25">
      <c r="A944" s="25">
        <v>17</v>
      </c>
      <c r="B944" s="24" t="s">
        <v>1491</v>
      </c>
      <c r="C944" s="24" t="s">
        <v>186</v>
      </c>
      <c r="D944" s="25">
        <v>35</v>
      </c>
      <c r="E944" s="25" t="s">
        <v>209</v>
      </c>
      <c r="F944" s="24" t="s">
        <v>188</v>
      </c>
      <c r="G944" s="24" t="s">
        <v>205</v>
      </c>
      <c r="H944" s="24" t="s">
        <v>35</v>
      </c>
      <c r="I944" s="24"/>
      <c r="J944" s="24" t="s">
        <v>106</v>
      </c>
      <c r="K944" s="24" t="s">
        <v>190</v>
      </c>
      <c r="L944" s="26">
        <v>15</v>
      </c>
      <c r="M944" s="27">
        <v>2637</v>
      </c>
      <c r="N944" s="28" t="s">
        <v>1532</v>
      </c>
      <c r="O944" s="29" t="s">
        <v>1428</v>
      </c>
      <c r="P944" s="29" t="s">
        <v>211</v>
      </c>
      <c r="Q944" s="30">
        <v>4000</v>
      </c>
      <c r="R944" s="6" t="s">
        <v>41</v>
      </c>
      <c r="S944" s="8">
        <v>1000</v>
      </c>
      <c r="T944" s="23">
        <v>0</v>
      </c>
      <c r="U944" s="23">
        <v>0</v>
      </c>
      <c r="V944" s="23">
        <v>0</v>
      </c>
      <c r="W944" s="5">
        <f t="shared" si="28"/>
        <v>1000</v>
      </c>
      <c r="X944" s="5">
        <f t="shared" si="29"/>
        <v>3000</v>
      </c>
      <c r="Y944" s="13">
        <v>132000000</v>
      </c>
      <c r="Z944" s="20">
        <v>114</v>
      </c>
      <c r="AA944" s="20">
        <v>17</v>
      </c>
      <c r="AB944" s="20">
        <v>121</v>
      </c>
      <c r="AC944" s="51"/>
    </row>
    <row r="945" spans="1:29" s="4" customFormat="1" ht="13.5" hidden="1" customHeight="1" x14ac:dyDescent="0.25">
      <c r="A945" s="25">
        <v>17</v>
      </c>
      <c r="B945" s="24" t="s">
        <v>1491</v>
      </c>
      <c r="C945" s="24" t="s">
        <v>186</v>
      </c>
      <c r="D945" s="25">
        <v>36</v>
      </c>
      <c r="E945" s="25" t="s">
        <v>212</v>
      </c>
      <c r="F945" s="24" t="s">
        <v>188</v>
      </c>
      <c r="G945" s="24" t="s">
        <v>205</v>
      </c>
      <c r="H945" s="24" t="s">
        <v>35</v>
      </c>
      <c r="I945" s="24"/>
      <c r="J945" s="24" t="s">
        <v>106</v>
      </c>
      <c r="K945" s="24" t="s">
        <v>190</v>
      </c>
      <c r="L945" s="26">
        <v>15</v>
      </c>
      <c r="M945" s="27">
        <v>2637</v>
      </c>
      <c r="N945" s="44" t="s">
        <v>1532</v>
      </c>
      <c r="O945" s="29" t="s">
        <v>1534</v>
      </c>
      <c r="P945" s="29" t="s">
        <v>200</v>
      </c>
      <c r="Q945" s="30">
        <v>400</v>
      </c>
      <c r="R945" s="6" t="s">
        <v>41</v>
      </c>
      <c r="S945" s="8">
        <v>100</v>
      </c>
      <c r="T945" s="23">
        <v>0</v>
      </c>
      <c r="U945" s="23">
        <v>0</v>
      </c>
      <c r="V945" s="23">
        <v>0</v>
      </c>
      <c r="W945" s="5">
        <f t="shared" si="28"/>
        <v>100</v>
      </c>
      <c r="X945" s="5">
        <f t="shared" si="29"/>
        <v>300</v>
      </c>
      <c r="Y945" s="13">
        <v>617000000</v>
      </c>
      <c r="Z945" s="20">
        <v>535</v>
      </c>
      <c r="AA945" s="20">
        <v>550</v>
      </c>
      <c r="AB945" s="20">
        <v>566</v>
      </c>
      <c r="AC945" s="51"/>
    </row>
    <row r="946" spans="1:29" s="4" customFormat="1" ht="13.5" hidden="1" customHeight="1" x14ac:dyDescent="0.25">
      <c r="A946" s="32">
        <v>17</v>
      </c>
      <c r="B946" s="31" t="s">
        <v>1491</v>
      </c>
      <c r="C946" s="31" t="s">
        <v>216</v>
      </c>
      <c r="D946" s="32">
        <v>43</v>
      </c>
      <c r="E946" s="32" t="s">
        <v>217</v>
      </c>
      <c r="F946" s="31" t="s">
        <v>163</v>
      </c>
      <c r="G946" s="31" t="s">
        <v>218</v>
      </c>
      <c r="H946" s="31" t="s">
        <v>35</v>
      </c>
      <c r="I946" s="31"/>
      <c r="J946" s="31" t="s">
        <v>106</v>
      </c>
      <c r="K946" s="31" t="s">
        <v>219</v>
      </c>
      <c r="L946" s="33">
        <v>16</v>
      </c>
      <c r="M946" s="34">
        <v>2403</v>
      </c>
      <c r="N946" s="46" t="s">
        <v>1535</v>
      </c>
      <c r="O946" s="36" t="s">
        <v>1536</v>
      </c>
      <c r="P946" s="36" t="s">
        <v>84</v>
      </c>
      <c r="Q946" s="37">
        <v>550</v>
      </c>
      <c r="R946" s="7" t="s">
        <v>41</v>
      </c>
      <c r="S946" s="9">
        <v>140</v>
      </c>
      <c r="T946" s="23">
        <v>0</v>
      </c>
      <c r="U946" s="23">
        <v>0</v>
      </c>
      <c r="V946" s="23">
        <v>0</v>
      </c>
      <c r="W946" s="5">
        <f t="shared" si="28"/>
        <v>140</v>
      </c>
      <c r="X946" s="5">
        <f t="shared" si="29"/>
        <v>410</v>
      </c>
      <c r="Y946" s="14">
        <v>128000000</v>
      </c>
      <c r="Z946" s="20">
        <v>111</v>
      </c>
      <c r="AA946" s="20">
        <v>115</v>
      </c>
      <c r="AB946" s="21">
        <v>118</v>
      </c>
      <c r="AC946" s="52"/>
    </row>
    <row r="947" spans="1:29" s="4" customFormat="1" ht="13.5" hidden="1" customHeight="1" x14ac:dyDescent="0.25">
      <c r="A947" s="25">
        <v>17</v>
      </c>
      <c r="B947" s="24" t="s">
        <v>1491</v>
      </c>
      <c r="C947" s="24" t="s">
        <v>216</v>
      </c>
      <c r="D947" s="25">
        <v>44</v>
      </c>
      <c r="E947" s="25" t="s">
        <v>222</v>
      </c>
      <c r="F947" s="24" t="s">
        <v>163</v>
      </c>
      <c r="G947" s="24" t="s">
        <v>218</v>
      </c>
      <c r="H947" s="24" t="s">
        <v>35</v>
      </c>
      <c r="I947" s="24"/>
      <c r="J947" s="24" t="s">
        <v>106</v>
      </c>
      <c r="K947" s="24" t="s">
        <v>219</v>
      </c>
      <c r="L947" s="26">
        <v>16</v>
      </c>
      <c r="M947" s="27">
        <v>2403</v>
      </c>
      <c r="N947" s="28" t="s">
        <v>1535</v>
      </c>
      <c r="O947" s="29" t="s">
        <v>1537</v>
      </c>
      <c r="P947" s="29" t="s">
        <v>224</v>
      </c>
      <c r="Q947" s="30">
        <v>1600</v>
      </c>
      <c r="R947" s="6" t="s">
        <v>41</v>
      </c>
      <c r="S947" s="8">
        <v>400</v>
      </c>
      <c r="T947" s="23">
        <v>0</v>
      </c>
      <c r="U947" s="23">
        <v>0</v>
      </c>
      <c r="V947" s="23">
        <v>0</v>
      </c>
      <c r="W947" s="5">
        <f t="shared" si="28"/>
        <v>400</v>
      </c>
      <c r="X947" s="5">
        <f t="shared" si="29"/>
        <v>1200</v>
      </c>
      <c r="Y947" s="13">
        <v>225000000</v>
      </c>
      <c r="Z947" s="20">
        <v>195</v>
      </c>
      <c r="AA947" s="20">
        <v>201</v>
      </c>
      <c r="AB947" s="20">
        <v>207</v>
      </c>
      <c r="AC947" s="51"/>
    </row>
    <row r="948" spans="1:29" s="4" customFormat="1" ht="13.5" hidden="1" customHeight="1" x14ac:dyDescent="0.25">
      <c r="A948" s="25">
        <v>17</v>
      </c>
      <c r="B948" s="24" t="s">
        <v>1491</v>
      </c>
      <c r="C948" s="24" t="s">
        <v>216</v>
      </c>
      <c r="D948" s="25">
        <v>45</v>
      </c>
      <c r="E948" s="25" t="s">
        <v>225</v>
      </c>
      <c r="F948" s="24" t="s">
        <v>163</v>
      </c>
      <c r="G948" s="24" t="s">
        <v>218</v>
      </c>
      <c r="H948" s="24" t="s">
        <v>35</v>
      </c>
      <c r="I948" s="24"/>
      <c r="J948" s="24" t="s">
        <v>106</v>
      </c>
      <c r="K948" s="24" t="s">
        <v>219</v>
      </c>
      <c r="L948" s="26">
        <v>16</v>
      </c>
      <c r="M948" s="27">
        <v>2403</v>
      </c>
      <c r="N948" s="28" t="s">
        <v>1535</v>
      </c>
      <c r="O948" s="29" t="s">
        <v>1538</v>
      </c>
      <c r="P948" s="29" t="s">
        <v>227</v>
      </c>
      <c r="Q948" s="30">
        <v>1600</v>
      </c>
      <c r="R948" s="6" t="s">
        <v>41</v>
      </c>
      <c r="S948" s="8">
        <v>400</v>
      </c>
      <c r="T948" s="23">
        <v>0</v>
      </c>
      <c r="U948" s="23">
        <v>0</v>
      </c>
      <c r="V948" s="23">
        <v>0</v>
      </c>
      <c r="W948" s="5">
        <f t="shared" si="28"/>
        <v>400</v>
      </c>
      <c r="X948" s="5">
        <f t="shared" si="29"/>
        <v>1200</v>
      </c>
      <c r="Y948" s="13">
        <v>110000000</v>
      </c>
      <c r="Z948" s="20">
        <v>95</v>
      </c>
      <c r="AA948" s="20">
        <v>98</v>
      </c>
      <c r="AB948" s="20">
        <v>101</v>
      </c>
      <c r="AC948" s="51"/>
    </row>
    <row r="949" spans="1:29" s="4" customFormat="1" ht="13.5" hidden="1" customHeight="1" x14ac:dyDescent="0.25">
      <c r="A949" s="25">
        <v>17</v>
      </c>
      <c r="B949" s="24" t="s">
        <v>1491</v>
      </c>
      <c r="C949" s="24" t="s">
        <v>228</v>
      </c>
      <c r="D949" s="25">
        <v>50</v>
      </c>
      <c r="E949" s="25" t="s">
        <v>229</v>
      </c>
      <c r="F949" s="24" t="s">
        <v>230</v>
      </c>
      <c r="G949" s="24" t="s">
        <v>231</v>
      </c>
      <c r="H949" s="24" t="s">
        <v>59</v>
      </c>
      <c r="I949" s="24" t="s">
        <v>232</v>
      </c>
      <c r="J949" s="24" t="s">
        <v>233</v>
      </c>
      <c r="K949" s="24" t="s">
        <v>234</v>
      </c>
      <c r="L949" s="26">
        <v>17</v>
      </c>
      <c r="M949" s="27">
        <v>2619</v>
      </c>
      <c r="N949" s="28" t="s">
        <v>1539</v>
      </c>
      <c r="O949" s="29" t="s">
        <v>1540</v>
      </c>
      <c r="P949" s="29" t="s">
        <v>64</v>
      </c>
      <c r="Q949" s="30">
        <v>3</v>
      </c>
      <c r="R949" s="6" t="s">
        <v>41</v>
      </c>
      <c r="S949" s="8">
        <v>3</v>
      </c>
      <c r="T949" s="23">
        <v>0</v>
      </c>
      <c r="U949" s="23">
        <v>0</v>
      </c>
      <c r="V949" s="23">
        <v>0</v>
      </c>
      <c r="W949" s="5">
        <f t="shared" si="28"/>
        <v>3</v>
      </c>
      <c r="X949" s="5">
        <f t="shared" si="29"/>
        <v>0</v>
      </c>
      <c r="Y949" s="13">
        <v>579000000</v>
      </c>
      <c r="Z949" s="20">
        <v>573</v>
      </c>
      <c r="AA949" s="20">
        <v>573</v>
      </c>
      <c r="AB949" s="20">
        <v>0</v>
      </c>
      <c r="AC949" s="51"/>
    </row>
    <row r="950" spans="1:29" s="4" customFormat="1" ht="13.5" hidden="1" customHeight="1" x14ac:dyDescent="0.25">
      <c r="A950" s="25">
        <v>17</v>
      </c>
      <c r="B950" s="24" t="s">
        <v>1491</v>
      </c>
      <c r="C950" s="24" t="s">
        <v>228</v>
      </c>
      <c r="D950" s="25">
        <v>51</v>
      </c>
      <c r="E950" s="25" t="s">
        <v>237</v>
      </c>
      <c r="F950" s="24" t="s">
        <v>230</v>
      </c>
      <c r="G950" s="24" t="s">
        <v>238</v>
      </c>
      <c r="H950" s="24" t="s">
        <v>59</v>
      </c>
      <c r="I950" s="24" t="s">
        <v>232</v>
      </c>
      <c r="J950" s="24" t="s">
        <v>233</v>
      </c>
      <c r="K950" s="24" t="s">
        <v>234</v>
      </c>
      <c r="L950" s="26">
        <v>17</v>
      </c>
      <c r="M950" s="27">
        <v>2619</v>
      </c>
      <c r="N950" s="28" t="s">
        <v>1539</v>
      </c>
      <c r="O950" s="29" t="s">
        <v>1541</v>
      </c>
      <c r="P950" s="29" t="s">
        <v>240</v>
      </c>
      <c r="Q950" s="30">
        <v>77</v>
      </c>
      <c r="R950" s="6" t="s">
        <v>41</v>
      </c>
      <c r="S950" s="8">
        <v>20</v>
      </c>
      <c r="T950" s="23">
        <v>0</v>
      </c>
      <c r="U950" s="23">
        <v>0</v>
      </c>
      <c r="V950" s="23">
        <v>0</v>
      </c>
      <c r="W950" s="5">
        <f t="shared" si="28"/>
        <v>20</v>
      </c>
      <c r="X950" s="5">
        <f t="shared" si="29"/>
        <v>57</v>
      </c>
      <c r="Y950" s="13">
        <v>398000000</v>
      </c>
      <c r="Z950" s="20">
        <v>346</v>
      </c>
      <c r="AA950" s="20">
        <v>346</v>
      </c>
      <c r="AB950" s="20">
        <v>364</v>
      </c>
      <c r="AC950" s="51"/>
    </row>
    <row r="951" spans="1:29" s="4" customFormat="1" ht="13.5" hidden="1" customHeight="1" x14ac:dyDescent="0.25">
      <c r="A951" s="25">
        <v>17</v>
      </c>
      <c r="B951" s="24" t="s">
        <v>1491</v>
      </c>
      <c r="C951" s="24" t="s">
        <v>228</v>
      </c>
      <c r="D951" s="25">
        <v>52</v>
      </c>
      <c r="E951" s="25" t="s">
        <v>241</v>
      </c>
      <c r="F951" s="24" t="s">
        <v>230</v>
      </c>
      <c r="G951" s="24" t="s">
        <v>238</v>
      </c>
      <c r="H951" s="24" t="s">
        <v>59</v>
      </c>
      <c r="I951" s="24" t="s">
        <v>232</v>
      </c>
      <c r="J951" s="24" t="s">
        <v>233</v>
      </c>
      <c r="K951" s="24" t="s">
        <v>234</v>
      </c>
      <c r="L951" s="26">
        <v>17</v>
      </c>
      <c r="M951" s="27">
        <v>2619</v>
      </c>
      <c r="N951" s="28" t="s">
        <v>1539</v>
      </c>
      <c r="O951" s="29" t="s">
        <v>1542</v>
      </c>
      <c r="P951" s="29" t="s">
        <v>243</v>
      </c>
      <c r="Q951" s="30">
        <v>77</v>
      </c>
      <c r="R951" s="6" t="s">
        <v>41</v>
      </c>
      <c r="S951" s="8">
        <v>20</v>
      </c>
      <c r="T951" s="23">
        <v>0</v>
      </c>
      <c r="U951" s="23">
        <v>0</v>
      </c>
      <c r="V951" s="23">
        <v>0</v>
      </c>
      <c r="W951" s="5">
        <f t="shared" si="28"/>
        <v>20</v>
      </c>
      <c r="X951" s="5">
        <f t="shared" si="29"/>
        <v>57</v>
      </c>
      <c r="Y951" s="13">
        <v>1938000000</v>
      </c>
      <c r="Z951" s="20">
        <v>1683</v>
      </c>
      <c r="AA951" s="20">
        <v>1683</v>
      </c>
      <c r="AB951" s="20">
        <v>1772</v>
      </c>
      <c r="AC951" s="51"/>
    </row>
    <row r="952" spans="1:29" s="4" customFormat="1" ht="13.5" hidden="1" customHeight="1" x14ac:dyDescent="0.25">
      <c r="A952" s="25">
        <v>17</v>
      </c>
      <c r="B952" s="24" t="s">
        <v>1491</v>
      </c>
      <c r="C952" s="24" t="s">
        <v>244</v>
      </c>
      <c r="D952" s="25">
        <v>54</v>
      </c>
      <c r="E952" s="25" t="s">
        <v>245</v>
      </c>
      <c r="F952" s="24" t="s">
        <v>246</v>
      </c>
      <c r="G952" s="24" t="s">
        <v>247</v>
      </c>
      <c r="H952" s="24" t="s">
        <v>35</v>
      </c>
      <c r="I952" s="24"/>
      <c r="J952" s="24" t="s">
        <v>233</v>
      </c>
      <c r="K952" s="24" t="s">
        <v>248</v>
      </c>
      <c r="L952" s="26">
        <v>18</v>
      </c>
      <c r="M952" s="27">
        <v>2423</v>
      </c>
      <c r="N952" s="28" t="s">
        <v>1543</v>
      </c>
      <c r="O952" s="29" t="s">
        <v>1544</v>
      </c>
      <c r="P952" s="29" t="s">
        <v>40</v>
      </c>
      <c r="Q952" s="30">
        <v>16</v>
      </c>
      <c r="R952" s="6" t="s">
        <v>41</v>
      </c>
      <c r="S952" s="8">
        <v>4</v>
      </c>
      <c r="T952" s="23">
        <v>0</v>
      </c>
      <c r="U952" s="23">
        <v>0</v>
      </c>
      <c r="V952" s="23">
        <v>0</v>
      </c>
      <c r="W952" s="5">
        <f t="shared" si="28"/>
        <v>4</v>
      </c>
      <c r="X952" s="5">
        <f t="shared" si="29"/>
        <v>12</v>
      </c>
      <c r="Y952" s="13">
        <v>463000000</v>
      </c>
      <c r="Z952" s="20">
        <v>402</v>
      </c>
      <c r="AA952" s="20">
        <v>413</v>
      </c>
      <c r="AB952" s="20">
        <v>425</v>
      </c>
      <c r="AC952" s="51"/>
    </row>
    <row r="953" spans="1:29" s="4" customFormat="1" ht="13.5" hidden="1" customHeight="1" x14ac:dyDescent="0.25">
      <c r="A953" s="25">
        <v>17</v>
      </c>
      <c r="B953" s="24" t="s">
        <v>1491</v>
      </c>
      <c r="C953" s="24" t="s">
        <v>244</v>
      </c>
      <c r="D953" s="25">
        <v>55</v>
      </c>
      <c r="E953" s="25" t="s">
        <v>251</v>
      </c>
      <c r="F953" s="24" t="s">
        <v>252</v>
      </c>
      <c r="G953" s="24" t="s">
        <v>253</v>
      </c>
      <c r="H953" s="24" t="s">
        <v>35</v>
      </c>
      <c r="I953" s="24"/>
      <c r="J953" s="24" t="s">
        <v>233</v>
      </c>
      <c r="K953" s="24" t="s">
        <v>248</v>
      </c>
      <c r="L953" s="26">
        <v>18</v>
      </c>
      <c r="M953" s="27">
        <v>2423</v>
      </c>
      <c r="N953" s="28" t="s">
        <v>1543</v>
      </c>
      <c r="O953" s="29" t="s">
        <v>1545</v>
      </c>
      <c r="P953" s="29" t="s">
        <v>255</v>
      </c>
      <c r="Q953" s="30">
        <v>25</v>
      </c>
      <c r="R953" s="6" t="s">
        <v>41</v>
      </c>
      <c r="S953" s="8">
        <v>7</v>
      </c>
      <c r="T953" s="23">
        <v>0</v>
      </c>
      <c r="U953" s="23">
        <v>0</v>
      </c>
      <c r="V953" s="23">
        <v>0</v>
      </c>
      <c r="W953" s="5">
        <f t="shared" si="28"/>
        <v>7</v>
      </c>
      <c r="X953" s="5">
        <f t="shared" si="29"/>
        <v>18</v>
      </c>
      <c r="Y953" s="13">
        <v>373000000</v>
      </c>
      <c r="Z953" s="20">
        <v>323</v>
      </c>
      <c r="AA953" s="20">
        <v>332</v>
      </c>
      <c r="AB953" s="20">
        <v>342</v>
      </c>
      <c r="AC953" s="51"/>
    </row>
    <row r="954" spans="1:29" s="4" customFormat="1" ht="13.5" hidden="1" customHeight="1" x14ac:dyDescent="0.25">
      <c r="A954" s="25">
        <v>17</v>
      </c>
      <c r="B954" s="24" t="s">
        <v>1491</v>
      </c>
      <c r="C954" s="24" t="s">
        <v>186</v>
      </c>
      <c r="D954" s="25">
        <v>56</v>
      </c>
      <c r="E954" s="25" t="s">
        <v>256</v>
      </c>
      <c r="F954" s="24" t="s">
        <v>188</v>
      </c>
      <c r="G954" s="24" t="s">
        <v>257</v>
      </c>
      <c r="H954" s="24" t="s">
        <v>35</v>
      </c>
      <c r="I954" s="24"/>
      <c r="J954" s="24" t="s">
        <v>233</v>
      </c>
      <c r="K954" s="24" t="s">
        <v>258</v>
      </c>
      <c r="L954" s="26">
        <v>19</v>
      </c>
      <c r="M954" s="27">
        <v>2653</v>
      </c>
      <c r="N954" s="28" t="s">
        <v>1546</v>
      </c>
      <c r="O954" s="29" t="s">
        <v>1547</v>
      </c>
      <c r="P954" s="29" t="s">
        <v>261</v>
      </c>
      <c r="Q954" s="30">
        <v>28</v>
      </c>
      <c r="R954" s="6" t="s">
        <v>41</v>
      </c>
      <c r="S954" s="8">
        <v>7</v>
      </c>
      <c r="T954" s="23">
        <v>0</v>
      </c>
      <c r="U954" s="23">
        <v>0</v>
      </c>
      <c r="V954" s="23">
        <v>0</v>
      </c>
      <c r="W954" s="5">
        <f t="shared" si="28"/>
        <v>7</v>
      </c>
      <c r="X954" s="5">
        <f t="shared" si="29"/>
        <v>21</v>
      </c>
      <c r="Y954" s="13">
        <v>310000000</v>
      </c>
      <c r="Z954" s="20">
        <v>269</v>
      </c>
      <c r="AA954" s="20">
        <v>277</v>
      </c>
      <c r="AB954" s="20">
        <v>285</v>
      </c>
      <c r="AC954" s="51"/>
    </row>
    <row r="955" spans="1:29" s="4" customFormat="1" ht="13.5" hidden="1" customHeight="1" x14ac:dyDescent="0.25">
      <c r="A955" s="25">
        <v>17</v>
      </c>
      <c r="B955" s="24" t="s">
        <v>1491</v>
      </c>
      <c r="C955" s="24" t="s">
        <v>244</v>
      </c>
      <c r="D955" s="25">
        <v>58</v>
      </c>
      <c r="E955" s="25" t="s">
        <v>267</v>
      </c>
      <c r="F955" s="24" t="s">
        <v>252</v>
      </c>
      <c r="G955" s="24" t="s">
        <v>268</v>
      </c>
      <c r="H955" s="24" t="s">
        <v>35</v>
      </c>
      <c r="I955" s="24"/>
      <c r="J955" s="24" t="s">
        <v>233</v>
      </c>
      <c r="K955" s="24" t="s">
        <v>258</v>
      </c>
      <c r="L955" s="26">
        <v>20</v>
      </c>
      <c r="M955" s="27">
        <v>2410</v>
      </c>
      <c r="N955" s="28" t="s">
        <v>1548</v>
      </c>
      <c r="O955" s="29" t="s">
        <v>482</v>
      </c>
      <c r="P955" s="29" t="s">
        <v>270</v>
      </c>
      <c r="Q955" s="30">
        <v>200</v>
      </c>
      <c r="R955" s="6" t="s">
        <v>41</v>
      </c>
      <c r="S955" s="8">
        <v>50</v>
      </c>
      <c r="T955" s="23">
        <v>0</v>
      </c>
      <c r="U955" s="23">
        <v>0</v>
      </c>
      <c r="V955" s="23">
        <v>0</v>
      </c>
      <c r="W955" s="5">
        <f t="shared" si="28"/>
        <v>50</v>
      </c>
      <c r="X955" s="5">
        <f t="shared" si="29"/>
        <v>150</v>
      </c>
      <c r="Y955" s="13">
        <v>310000000</v>
      </c>
      <c r="Z955" s="20">
        <v>269</v>
      </c>
      <c r="AA955" s="20">
        <v>277</v>
      </c>
      <c r="AB955" s="20">
        <v>285</v>
      </c>
      <c r="AC955" s="51"/>
    </row>
    <row r="956" spans="1:29" s="4" customFormat="1" ht="13.5" hidden="1" customHeight="1" x14ac:dyDescent="0.25">
      <c r="A956" s="25">
        <v>17</v>
      </c>
      <c r="B956" s="24" t="s">
        <v>1491</v>
      </c>
      <c r="C956" s="24" t="s">
        <v>186</v>
      </c>
      <c r="D956" s="25">
        <v>61</v>
      </c>
      <c r="E956" s="25" t="s">
        <v>271</v>
      </c>
      <c r="F956" s="24" t="s">
        <v>272</v>
      </c>
      <c r="G956" s="24" t="s">
        <v>273</v>
      </c>
      <c r="H956" s="24" t="s">
        <v>35</v>
      </c>
      <c r="I956" s="24"/>
      <c r="J956" s="24" t="s">
        <v>274</v>
      </c>
      <c r="K956" s="24" t="s">
        <v>275</v>
      </c>
      <c r="L956" s="26">
        <v>22</v>
      </c>
      <c r="M956" s="27">
        <v>2558</v>
      </c>
      <c r="N956" s="28" t="s">
        <v>1549</v>
      </c>
      <c r="O956" s="29" t="s">
        <v>1550</v>
      </c>
      <c r="P956" s="29" t="s">
        <v>67</v>
      </c>
      <c r="Q956" s="30">
        <v>1</v>
      </c>
      <c r="R956" s="6" t="s">
        <v>41</v>
      </c>
      <c r="S956" s="8">
        <v>1</v>
      </c>
      <c r="T956" s="23">
        <v>0</v>
      </c>
      <c r="U956" s="23">
        <v>0</v>
      </c>
      <c r="V956" s="23">
        <v>0</v>
      </c>
      <c r="W956" s="5">
        <f t="shared" si="28"/>
        <v>1</v>
      </c>
      <c r="X956" s="5">
        <f t="shared" si="29"/>
        <v>0</v>
      </c>
      <c r="Y956" s="13">
        <v>517000000</v>
      </c>
      <c r="Z956" s="20">
        <v>448</v>
      </c>
      <c r="AA956" s="20">
        <v>461</v>
      </c>
      <c r="AB956" s="20">
        <v>474</v>
      </c>
      <c r="AC956" s="51"/>
    </row>
    <row r="957" spans="1:29" s="4" customFormat="1" ht="13.5" hidden="1" customHeight="1" x14ac:dyDescent="0.25">
      <c r="A957" s="25">
        <v>17</v>
      </c>
      <c r="B957" s="24" t="s">
        <v>1491</v>
      </c>
      <c r="C957" s="24" t="s">
        <v>278</v>
      </c>
      <c r="D957" s="25">
        <v>67</v>
      </c>
      <c r="E957" s="25" t="s">
        <v>279</v>
      </c>
      <c r="F957" s="24" t="s">
        <v>280</v>
      </c>
      <c r="G957" s="24" t="s">
        <v>281</v>
      </c>
      <c r="H957" s="24" t="s">
        <v>35</v>
      </c>
      <c r="I957" s="24"/>
      <c r="J957" s="24" t="s">
        <v>274</v>
      </c>
      <c r="K957" s="24" t="s">
        <v>282</v>
      </c>
      <c r="L957" s="26">
        <v>23</v>
      </c>
      <c r="M957" s="27">
        <v>2389</v>
      </c>
      <c r="N957" s="28" t="s">
        <v>1551</v>
      </c>
      <c r="O957" s="29" t="s">
        <v>1552</v>
      </c>
      <c r="P957" s="29" t="s">
        <v>285</v>
      </c>
      <c r="Q957" s="30">
        <v>3</v>
      </c>
      <c r="R957" s="6" t="s">
        <v>41</v>
      </c>
      <c r="S957" s="8">
        <v>1</v>
      </c>
      <c r="T957" s="23">
        <v>0</v>
      </c>
      <c r="U957" s="23">
        <v>0</v>
      </c>
      <c r="V957" s="23">
        <v>0</v>
      </c>
      <c r="W957" s="5">
        <f t="shared" si="28"/>
        <v>1</v>
      </c>
      <c r="X957" s="5">
        <f t="shared" si="29"/>
        <v>2</v>
      </c>
      <c r="Y957" s="13">
        <v>157000000</v>
      </c>
      <c r="Z957" s="20">
        <v>136</v>
      </c>
      <c r="AA957" s="20">
        <v>140</v>
      </c>
      <c r="AB957" s="20">
        <v>144</v>
      </c>
      <c r="AC957" s="51"/>
    </row>
    <row r="958" spans="1:29" s="4" customFormat="1" ht="13.5" hidden="1" customHeight="1" x14ac:dyDescent="0.25">
      <c r="A958" s="25">
        <v>17</v>
      </c>
      <c r="B958" s="24" t="s">
        <v>1491</v>
      </c>
      <c r="C958" s="24" t="s">
        <v>278</v>
      </c>
      <c r="D958" s="25">
        <v>68</v>
      </c>
      <c r="E958" s="25" t="s">
        <v>286</v>
      </c>
      <c r="F958" s="24" t="s">
        <v>280</v>
      </c>
      <c r="G958" s="24" t="s">
        <v>281</v>
      </c>
      <c r="H958" s="24" t="s">
        <v>35</v>
      </c>
      <c r="I958" s="24"/>
      <c r="J958" s="24" t="s">
        <v>274</v>
      </c>
      <c r="K958" s="24" t="s">
        <v>282</v>
      </c>
      <c r="L958" s="26">
        <v>23</v>
      </c>
      <c r="M958" s="27">
        <v>2389</v>
      </c>
      <c r="N958" s="28" t="s">
        <v>1551</v>
      </c>
      <c r="O958" s="29" t="s">
        <v>1553</v>
      </c>
      <c r="P958" s="29" t="s">
        <v>288</v>
      </c>
      <c r="Q958" s="30">
        <v>21</v>
      </c>
      <c r="R958" s="6" t="s">
        <v>41</v>
      </c>
      <c r="S958" s="8">
        <v>6</v>
      </c>
      <c r="T958" s="23">
        <v>0</v>
      </c>
      <c r="U958" s="23">
        <v>0</v>
      </c>
      <c r="V958" s="23">
        <v>0</v>
      </c>
      <c r="W958" s="5">
        <f t="shared" si="28"/>
        <v>6</v>
      </c>
      <c r="X958" s="5">
        <f t="shared" si="29"/>
        <v>15</v>
      </c>
      <c r="Y958" s="13">
        <v>47000000</v>
      </c>
      <c r="Z958" s="20">
        <v>41</v>
      </c>
      <c r="AA958" s="20">
        <v>42</v>
      </c>
      <c r="AB958" s="20">
        <v>43</v>
      </c>
      <c r="AC958" s="51"/>
    </row>
    <row r="959" spans="1:29" s="4" customFormat="1" ht="13.5" hidden="1" customHeight="1" x14ac:dyDescent="0.25">
      <c r="A959" s="25">
        <v>17</v>
      </c>
      <c r="B959" s="24" t="s">
        <v>1491</v>
      </c>
      <c r="C959" s="24" t="s">
        <v>278</v>
      </c>
      <c r="D959" s="25">
        <v>70</v>
      </c>
      <c r="E959" s="25" t="s">
        <v>289</v>
      </c>
      <c r="F959" s="24" t="s">
        <v>280</v>
      </c>
      <c r="G959" s="24" t="s">
        <v>281</v>
      </c>
      <c r="H959" s="24" t="s">
        <v>35</v>
      </c>
      <c r="I959" s="24"/>
      <c r="J959" s="24" t="s">
        <v>274</v>
      </c>
      <c r="K959" s="24" t="s">
        <v>282</v>
      </c>
      <c r="L959" s="26">
        <v>23</v>
      </c>
      <c r="M959" s="27">
        <v>2389</v>
      </c>
      <c r="N959" s="28" t="s">
        <v>1551</v>
      </c>
      <c r="O959" s="29" t="s">
        <v>1554</v>
      </c>
      <c r="P959" s="29" t="s">
        <v>291</v>
      </c>
      <c r="Q959" s="30">
        <v>100</v>
      </c>
      <c r="R959" s="6" t="s">
        <v>41</v>
      </c>
      <c r="S959" s="8">
        <v>25</v>
      </c>
      <c r="T959" s="23">
        <v>0</v>
      </c>
      <c r="U959" s="23">
        <v>0</v>
      </c>
      <c r="V959" s="23">
        <v>0</v>
      </c>
      <c r="W959" s="5">
        <f t="shared" si="28"/>
        <v>25</v>
      </c>
      <c r="X959" s="5">
        <f t="shared" si="29"/>
        <v>75</v>
      </c>
      <c r="Y959" s="13">
        <v>119000000</v>
      </c>
      <c r="Z959" s="20">
        <v>103</v>
      </c>
      <c r="AA959" s="20">
        <v>106</v>
      </c>
      <c r="AB959" s="20">
        <v>109</v>
      </c>
      <c r="AC959" s="51"/>
    </row>
    <row r="960" spans="1:29" s="4" customFormat="1" ht="13.5" hidden="1" customHeight="1" x14ac:dyDescent="0.25">
      <c r="A960" s="25">
        <v>17</v>
      </c>
      <c r="B960" s="24" t="s">
        <v>1491</v>
      </c>
      <c r="C960" s="24" t="s">
        <v>278</v>
      </c>
      <c r="D960" s="25">
        <v>71</v>
      </c>
      <c r="E960" s="25" t="s">
        <v>292</v>
      </c>
      <c r="F960" s="24" t="s">
        <v>280</v>
      </c>
      <c r="G960" s="24" t="s">
        <v>281</v>
      </c>
      <c r="H960" s="24" t="s">
        <v>35</v>
      </c>
      <c r="I960" s="24"/>
      <c r="J960" s="24" t="s">
        <v>274</v>
      </c>
      <c r="K960" s="24" t="s">
        <v>282</v>
      </c>
      <c r="L960" s="26">
        <v>23</v>
      </c>
      <c r="M960" s="27">
        <v>2389</v>
      </c>
      <c r="N960" s="28" t="s">
        <v>1551</v>
      </c>
      <c r="O960" s="29" t="s">
        <v>1555</v>
      </c>
      <c r="P960" s="29" t="s">
        <v>294</v>
      </c>
      <c r="Q960" s="30">
        <v>100</v>
      </c>
      <c r="R960" s="6" t="s">
        <v>41</v>
      </c>
      <c r="S960" s="8">
        <v>25</v>
      </c>
      <c r="T960" s="23">
        <v>0</v>
      </c>
      <c r="U960" s="23">
        <v>0</v>
      </c>
      <c r="V960" s="23">
        <v>0</v>
      </c>
      <c r="W960" s="5">
        <f t="shared" si="28"/>
        <v>25</v>
      </c>
      <c r="X960" s="5">
        <f t="shared" si="29"/>
        <v>75</v>
      </c>
      <c r="Y960" s="13">
        <v>75000000</v>
      </c>
      <c r="Z960" s="20">
        <v>65</v>
      </c>
      <c r="AA960" s="20">
        <v>67</v>
      </c>
      <c r="AB960" s="20">
        <v>69</v>
      </c>
      <c r="AC960" s="51"/>
    </row>
    <row r="961" spans="1:29" s="4" customFormat="1" ht="13.5" hidden="1" customHeight="1" x14ac:dyDescent="0.25">
      <c r="A961" s="25">
        <v>17</v>
      </c>
      <c r="B961" s="24" t="s">
        <v>1491</v>
      </c>
      <c r="C961" s="24" t="s">
        <v>278</v>
      </c>
      <c r="D961" s="25">
        <v>76</v>
      </c>
      <c r="E961" s="25" t="s">
        <v>302</v>
      </c>
      <c r="F961" s="24" t="s">
        <v>280</v>
      </c>
      <c r="G961" s="24" t="s">
        <v>303</v>
      </c>
      <c r="H961" s="24" t="s">
        <v>35</v>
      </c>
      <c r="I961" s="24"/>
      <c r="J961" s="24" t="s">
        <v>274</v>
      </c>
      <c r="K961" s="24" t="s">
        <v>282</v>
      </c>
      <c r="L961" s="26">
        <v>23</v>
      </c>
      <c r="M961" s="27">
        <v>2389</v>
      </c>
      <c r="N961" s="28" t="s">
        <v>1551</v>
      </c>
      <c r="O961" s="29" t="s">
        <v>1128</v>
      </c>
      <c r="P961" s="29" t="s">
        <v>305</v>
      </c>
      <c r="Q961" s="30">
        <v>5000</v>
      </c>
      <c r="R961" s="6" t="s">
        <v>41</v>
      </c>
      <c r="S961" s="8">
        <v>1250</v>
      </c>
      <c r="T961" s="23">
        <v>0</v>
      </c>
      <c r="U961" s="23">
        <v>0</v>
      </c>
      <c r="V961" s="23">
        <v>0</v>
      </c>
      <c r="W961" s="5">
        <f t="shared" si="28"/>
        <v>1250</v>
      </c>
      <c r="X961" s="5">
        <f t="shared" si="29"/>
        <v>3750</v>
      </c>
      <c r="Y961" s="13">
        <v>385000000</v>
      </c>
      <c r="Z961" s="20">
        <v>334</v>
      </c>
      <c r="AA961" s="20">
        <v>344</v>
      </c>
      <c r="AB961" s="20">
        <v>354</v>
      </c>
      <c r="AC961" s="51"/>
    </row>
    <row r="962" spans="1:29" s="4" customFormat="1" ht="13.5" hidden="1" customHeight="1" x14ac:dyDescent="0.25">
      <c r="A962" s="25">
        <v>17</v>
      </c>
      <c r="B962" s="24" t="s">
        <v>1491</v>
      </c>
      <c r="C962" s="24" t="s">
        <v>88</v>
      </c>
      <c r="D962" s="25">
        <v>77</v>
      </c>
      <c r="E962" s="25" t="s">
        <v>316</v>
      </c>
      <c r="F962" s="24" t="s">
        <v>90</v>
      </c>
      <c r="G962" s="24" t="s">
        <v>317</v>
      </c>
      <c r="H962" s="24" t="s">
        <v>35</v>
      </c>
      <c r="I962" s="24" t="s">
        <v>92</v>
      </c>
      <c r="J962" s="24" t="s">
        <v>274</v>
      </c>
      <c r="K962" s="24" t="s">
        <v>318</v>
      </c>
      <c r="L962" s="26">
        <v>25</v>
      </c>
      <c r="M962" s="27">
        <v>2777</v>
      </c>
      <c r="N962" s="28" t="s">
        <v>1556</v>
      </c>
      <c r="O962" s="29" t="s">
        <v>1557</v>
      </c>
      <c r="P962" s="29" t="s">
        <v>321</v>
      </c>
      <c r="Q962" s="30">
        <v>7</v>
      </c>
      <c r="R962" s="6" t="s">
        <v>41</v>
      </c>
      <c r="S962" s="8">
        <v>2</v>
      </c>
      <c r="T962" s="23">
        <v>0</v>
      </c>
      <c r="U962" s="23">
        <v>0</v>
      </c>
      <c r="V962" s="23">
        <v>0</v>
      </c>
      <c r="W962" s="5">
        <f t="shared" si="28"/>
        <v>2</v>
      </c>
      <c r="X962" s="5">
        <f t="shared" si="29"/>
        <v>5</v>
      </c>
      <c r="Y962" s="13">
        <v>4371000000</v>
      </c>
      <c r="Z962" s="20">
        <v>3790</v>
      </c>
      <c r="AA962" s="20">
        <v>3900</v>
      </c>
      <c r="AB962" s="20">
        <v>4013</v>
      </c>
      <c r="AC962" s="51"/>
    </row>
    <row r="963" spans="1:29" s="4" customFormat="1" ht="13.5" hidden="1" customHeight="1" x14ac:dyDescent="0.25">
      <c r="A963" s="25">
        <v>17</v>
      </c>
      <c r="B963" s="24" t="s">
        <v>1491</v>
      </c>
      <c r="C963" s="24" t="s">
        <v>216</v>
      </c>
      <c r="D963" s="25">
        <v>79</v>
      </c>
      <c r="E963" s="25" t="s">
        <v>325</v>
      </c>
      <c r="F963" s="24" t="s">
        <v>280</v>
      </c>
      <c r="G963" s="24" t="s">
        <v>326</v>
      </c>
      <c r="H963" s="24" t="s">
        <v>59</v>
      </c>
      <c r="I963" s="24"/>
      <c r="J963" s="24" t="s">
        <v>274</v>
      </c>
      <c r="K963" s="24" t="s">
        <v>327</v>
      </c>
      <c r="L963" s="26">
        <v>26</v>
      </c>
      <c r="M963" s="27">
        <v>2437</v>
      </c>
      <c r="N963" s="28" t="s">
        <v>1558</v>
      </c>
      <c r="O963" s="29" t="s">
        <v>1559</v>
      </c>
      <c r="P963" s="29" t="s">
        <v>330</v>
      </c>
      <c r="Q963" s="30">
        <v>15</v>
      </c>
      <c r="R963" s="6" t="s">
        <v>41</v>
      </c>
      <c r="S963" s="8">
        <v>4</v>
      </c>
      <c r="T963" s="23">
        <v>0</v>
      </c>
      <c r="U963" s="23">
        <v>0</v>
      </c>
      <c r="V963" s="23">
        <v>0</v>
      </c>
      <c r="W963" s="5">
        <f t="shared" si="28"/>
        <v>4</v>
      </c>
      <c r="X963" s="5">
        <f t="shared" si="29"/>
        <v>11</v>
      </c>
      <c r="Y963" s="13">
        <v>595000000</v>
      </c>
      <c r="Z963" s="20">
        <v>496</v>
      </c>
      <c r="AA963" s="20">
        <v>620</v>
      </c>
      <c r="AB963" s="20">
        <v>248</v>
      </c>
      <c r="AC963" s="51"/>
    </row>
    <row r="964" spans="1:29" s="4" customFormat="1" ht="13.5" hidden="1" customHeight="1" x14ac:dyDescent="0.25">
      <c r="A964" s="25">
        <v>17</v>
      </c>
      <c r="B964" s="24" t="s">
        <v>1491</v>
      </c>
      <c r="C964" s="24" t="s">
        <v>101</v>
      </c>
      <c r="D964" s="25">
        <v>82</v>
      </c>
      <c r="E964" s="25" t="s">
        <v>334</v>
      </c>
      <c r="F964" s="24" t="s">
        <v>272</v>
      </c>
      <c r="G964" s="24" t="s">
        <v>335</v>
      </c>
      <c r="H964" s="24" t="s">
        <v>35</v>
      </c>
      <c r="I964" s="24"/>
      <c r="J964" s="24" t="s">
        <v>274</v>
      </c>
      <c r="K964" s="24" t="s">
        <v>336</v>
      </c>
      <c r="L964" s="26">
        <v>28</v>
      </c>
      <c r="M964" s="27">
        <v>2783</v>
      </c>
      <c r="N964" s="28" t="s">
        <v>1560</v>
      </c>
      <c r="O964" s="29" t="s">
        <v>1561</v>
      </c>
      <c r="P964" s="29" t="s">
        <v>64</v>
      </c>
      <c r="Q964" s="30">
        <v>1</v>
      </c>
      <c r="R964" s="6" t="s">
        <v>41</v>
      </c>
      <c r="S964" s="8">
        <v>1</v>
      </c>
      <c r="T964" s="23">
        <v>0</v>
      </c>
      <c r="U964" s="23">
        <v>0</v>
      </c>
      <c r="V964" s="23">
        <v>0</v>
      </c>
      <c r="W964" s="5">
        <f t="shared" si="28"/>
        <v>1</v>
      </c>
      <c r="X964" s="5">
        <f t="shared" si="29"/>
        <v>0</v>
      </c>
      <c r="Y964" s="13">
        <v>97000000</v>
      </c>
      <c r="Z964" s="20">
        <v>84</v>
      </c>
      <c r="AA964" s="20">
        <v>87</v>
      </c>
      <c r="AB964" s="20">
        <v>89</v>
      </c>
      <c r="AC964" s="51"/>
    </row>
    <row r="965" spans="1:29" s="4" customFormat="1" ht="13.5" hidden="1" customHeight="1" x14ac:dyDescent="0.25">
      <c r="A965" s="25">
        <v>17</v>
      </c>
      <c r="B965" s="24" t="s">
        <v>1491</v>
      </c>
      <c r="C965" s="24" t="s">
        <v>101</v>
      </c>
      <c r="D965" s="25">
        <v>84</v>
      </c>
      <c r="E965" s="25" t="s">
        <v>341</v>
      </c>
      <c r="F965" s="24" t="s">
        <v>272</v>
      </c>
      <c r="G965" s="24" t="s">
        <v>335</v>
      </c>
      <c r="H965" s="24" t="s">
        <v>35</v>
      </c>
      <c r="I965" s="24"/>
      <c r="J965" s="24" t="s">
        <v>274</v>
      </c>
      <c r="K965" s="24" t="s">
        <v>336</v>
      </c>
      <c r="L965" s="26">
        <v>28</v>
      </c>
      <c r="M965" s="27">
        <v>2783</v>
      </c>
      <c r="N965" s="28" t="s">
        <v>1560</v>
      </c>
      <c r="O965" s="29" t="s">
        <v>342</v>
      </c>
      <c r="P965" s="29" t="s">
        <v>64</v>
      </c>
      <c r="Q965" s="30">
        <v>1</v>
      </c>
      <c r="R965" s="6" t="s">
        <v>41</v>
      </c>
      <c r="S965" s="8">
        <v>1</v>
      </c>
      <c r="T965" s="23">
        <v>0</v>
      </c>
      <c r="U965" s="23">
        <v>0</v>
      </c>
      <c r="V965" s="23">
        <v>0</v>
      </c>
      <c r="W965" s="5">
        <f t="shared" si="28"/>
        <v>1</v>
      </c>
      <c r="X965" s="5">
        <f t="shared" si="29"/>
        <v>0</v>
      </c>
      <c r="Y965" s="13">
        <v>100000000</v>
      </c>
      <c r="Z965" s="20">
        <v>87</v>
      </c>
      <c r="AA965" s="20">
        <v>89</v>
      </c>
      <c r="AB965" s="20">
        <v>92</v>
      </c>
      <c r="AC965" s="51"/>
    </row>
    <row r="966" spans="1:29" s="4" customFormat="1" ht="13.5" hidden="1" customHeight="1" x14ac:dyDescent="0.25">
      <c r="A966" s="25">
        <v>17</v>
      </c>
      <c r="B966" s="24" t="s">
        <v>1491</v>
      </c>
      <c r="C966" s="24" t="s">
        <v>149</v>
      </c>
      <c r="D966" s="25">
        <v>92</v>
      </c>
      <c r="E966" s="25" t="s">
        <v>355</v>
      </c>
      <c r="F966" s="24" t="s">
        <v>151</v>
      </c>
      <c r="G966" s="24" t="s">
        <v>356</v>
      </c>
      <c r="H966" s="24" t="s">
        <v>59</v>
      </c>
      <c r="I966" s="24" t="s">
        <v>357</v>
      </c>
      <c r="J966" s="24" t="s">
        <v>153</v>
      </c>
      <c r="K966" s="24" t="s">
        <v>358</v>
      </c>
      <c r="L966" s="26">
        <v>30</v>
      </c>
      <c r="M966" s="27">
        <v>2632</v>
      </c>
      <c r="N966" s="28" t="s">
        <v>1562</v>
      </c>
      <c r="O966" s="29" t="s">
        <v>1563</v>
      </c>
      <c r="P966" s="29" t="s">
        <v>67</v>
      </c>
      <c r="Q966" s="30">
        <v>1</v>
      </c>
      <c r="R966" s="6" t="s">
        <v>41</v>
      </c>
      <c r="S966" s="8">
        <v>1</v>
      </c>
      <c r="T966" s="23">
        <v>0</v>
      </c>
      <c r="U966" s="23">
        <v>0</v>
      </c>
      <c r="V966" s="23">
        <v>0</v>
      </c>
      <c r="W966" s="5">
        <f t="shared" si="28"/>
        <v>1</v>
      </c>
      <c r="X966" s="5">
        <f t="shared" si="29"/>
        <v>0</v>
      </c>
      <c r="Y966" s="13">
        <v>445000000</v>
      </c>
      <c r="Z966" s="20">
        <v>0</v>
      </c>
      <c r="AA966" s="20">
        <v>0</v>
      </c>
      <c r="AB966" s="20">
        <v>0</v>
      </c>
      <c r="AC966" s="51"/>
    </row>
    <row r="967" spans="1:29" s="4" customFormat="1" ht="13.5" hidden="1" customHeight="1" x14ac:dyDescent="0.25">
      <c r="A967" s="25">
        <v>17</v>
      </c>
      <c r="B967" s="24" t="s">
        <v>1491</v>
      </c>
      <c r="C967" s="24" t="s">
        <v>149</v>
      </c>
      <c r="D967" s="25">
        <v>93</v>
      </c>
      <c r="E967" s="25" t="s">
        <v>361</v>
      </c>
      <c r="F967" s="24" t="s">
        <v>151</v>
      </c>
      <c r="G967" s="24" t="s">
        <v>362</v>
      </c>
      <c r="H967" s="24" t="s">
        <v>59</v>
      </c>
      <c r="I967" s="24" t="s">
        <v>357</v>
      </c>
      <c r="J967" s="24" t="s">
        <v>153</v>
      </c>
      <c r="K967" s="24" t="s">
        <v>358</v>
      </c>
      <c r="L967" s="26">
        <v>30</v>
      </c>
      <c r="M967" s="27">
        <v>2632</v>
      </c>
      <c r="N967" s="28" t="s">
        <v>1562</v>
      </c>
      <c r="O967" s="29" t="s">
        <v>363</v>
      </c>
      <c r="P967" s="29" t="s">
        <v>364</v>
      </c>
      <c r="Q967" s="30">
        <v>4</v>
      </c>
      <c r="R967" s="6" t="s">
        <v>41</v>
      </c>
      <c r="S967" s="8">
        <v>1</v>
      </c>
      <c r="T967" s="23">
        <v>0</v>
      </c>
      <c r="U967" s="23">
        <v>0</v>
      </c>
      <c r="V967" s="23">
        <v>0</v>
      </c>
      <c r="W967" s="5">
        <f t="shared" si="28"/>
        <v>1</v>
      </c>
      <c r="X967" s="5">
        <f t="shared" si="29"/>
        <v>3</v>
      </c>
      <c r="Y967" s="13">
        <v>3306984000</v>
      </c>
      <c r="Z967" s="20">
        <v>2910</v>
      </c>
      <c r="AA967" s="20">
        <v>2910</v>
      </c>
      <c r="AB967" s="20">
        <v>2910</v>
      </c>
      <c r="AC967" s="51"/>
    </row>
    <row r="968" spans="1:29" s="4" customFormat="1" ht="13.5" hidden="1" customHeight="1" x14ac:dyDescent="0.25">
      <c r="A968" s="25">
        <v>17</v>
      </c>
      <c r="B968" s="24" t="s">
        <v>1491</v>
      </c>
      <c r="C968" s="24" t="s">
        <v>149</v>
      </c>
      <c r="D968" s="25">
        <v>94</v>
      </c>
      <c r="E968" s="25" t="s">
        <v>365</v>
      </c>
      <c r="F968" s="24" t="s">
        <v>151</v>
      </c>
      <c r="G968" s="24" t="s">
        <v>366</v>
      </c>
      <c r="H968" s="24" t="s">
        <v>59</v>
      </c>
      <c r="I968" s="24" t="s">
        <v>357</v>
      </c>
      <c r="J968" s="24" t="s">
        <v>153</v>
      </c>
      <c r="K968" s="24" t="s">
        <v>358</v>
      </c>
      <c r="L968" s="26">
        <v>30</v>
      </c>
      <c r="M968" s="27">
        <v>2632</v>
      </c>
      <c r="N968" s="28" t="s">
        <v>1562</v>
      </c>
      <c r="O968" s="29" t="s">
        <v>367</v>
      </c>
      <c r="P968" s="29" t="s">
        <v>368</v>
      </c>
      <c r="Q968" s="30">
        <v>4</v>
      </c>
      <c r="R968" s="6" t="s">
        <v>41</v>
      </c>
      <c r="S968" s="8">
        <v>1</v>
      </c>
      <c r="T968" s="23">
        <v>0</v>
      </c>
      <c r="U968" s="23">
        <v>0</v>
      </c>
      <c r="V968" s="23">
        <v>0</v>
      </c>
      <c r="W968" s="5">
        <f t="shared" si="28"/>
        <v>1</v>
      </c>
      <c r="X968" s="5">
        <f t="shared" si="29"/>
        <v>3</v>
      </c>
      <c r="Y968" s="13">
        <v>946000000</v>
      </c>
      <c r="Z968" s="20">
        <v>1107</v>
      </c>
      <c r="AA968" s="20">
        <v>1107</v>
      </c>
      <c r="AB968" s="20">
        <v>1107</v>
      </c>
      <c r="AC968" s="51"/>
    </row>
    <row r="969" spans="1:29" s="4" customFormat="1" ht="13.5" hidden="1" customHeight="1" x14ac:dyDescent="0.25">
      <c r="A969" s="25">
        <v>17</v>
      </c>
      <c r="B969" s="24" t="s">
        <v>1491</v>
      </c>
      <c r="C969" s="24" t="s">
        <v>175</v>
      </c>
      <c r="D969" s="25">
        <v>95</v>
      </c>
      <c r="E969" s="25" t="s">
        <v>369</v>
      </c>
      <c r="F969" s="24" t="s">
        <v>370</v>
      </c>
      <c r="G969" s="24" t="s">
        <v>371</v>
      </c>
      <c r="H969" s="24" t="s">
        <v>35</v>
      </c>
      <c r="I969" s="24"/>
      <c r="J969" s="24" t="s">
        <v>153</v>
      </c>
      <c r="K969" s="24" t="s">
        <v>372</v>
      </c>
      <c r="L969" s="26">
        <v>31</v>
      </c>
      <c r="M969" s="27">
        <v>2420</v>
      </c>
      <c r="N969" s="28" t="s">
        <v>1564</v>
      </c>
      <c r="O969" s="29" t="s">
        <v>1565</v>
      </c>
      <c r="P969" s="29" t="s">
        <v>375</v>
      </c>
      <c r="Q969" s="30">
        <v>3</v>
      </c>
      <c r="R969" s="6" t="s">
        <v>41</v>
      </c>
      <c r="S969" s="8">
        <v>1</v>
      </c>
      <c r="T969" s="23">
        <v>0</v>
      </c>
      <c r="U969" s="23">
        <v>0</v>
      </c>
      <c r="V969" s="23">
        <v>0</v>
      </c>
      <c r="W969" s="5">
        <f t="shared" ref="W969:W1032" si="30">IF(R969="Constante",SUM(S969:V969)/4,IF(R969="Suma",SUM(S969:V969),0))</f>
        <v>1</v>
      </c>
      <c r="X969" s="5">
        <f t="shared" ref="X969:X1032" si="31">Q969-W969</f>
        <v>2</v>
      </c>
      <c r="Y969" s="13">
        <v>232000000</v>
      </c>
      <c r="Z969" s="20">
        <v>201</v>
      </c>
      <c r="AA969" s="20">
        <v>207</v>
      </c>
      <c r="AB969" s="20">
        <v>213</v>
      </c>
      <c r="AC969" s="51"/>
    </row>
    <row r="970" spans="1:29" s="4" customFormat="1" ht="13.5" hidden="1" customHeight="1" x14ac:dyDescent="0.25">
      <c r="A970" s="25">
        <v>17</v>
      </c>
      <c r="B970" s="24" t="s">
        <v>1491</v>
      </c>
      <c r="C970" s="24" t="s">
        <v>175</v>
      </c>
      <c r="D970" s="25">
        <v>96</v>
      </c>
      <c r="E970" s="25" t="s">
        <v>376</v>
      </c>
      <c r="F970" s="24" t="s">
        <v>370</v>
      </c>
      <c r="G970" s="24" t="s">
        <v>371</v>
      </c>
      <c r="H970" s="24" t="s">
        <v>35</v>
      </c>
      <c r="I970" s="24"/>
      <c r="J970" s="24" t="s">
        <v>153</v>
      </c>
      <c r="K970" s="24" t="s">
        <v>372</v>
      </c>
      <c r="L970" s="26">
        <v>31</v>
      </c>
      <c r="M970" s="27">
        <v>2420</v>
      </c>
      <c r="N970" s="28" t="s">
        <v>1564</v>
      </c>
      <c r="O970" s="29" t="s">
        <v>1145</v>
      </c>
      <c r="P970" s="29" t="s">
        <v>40</v>
      </c>
      <c r="Q970" s="30">
        <v>3</v>
      </c>
      <c r="R970" s="6" t="s">
        <v>41</v>
      </c>
      <c r="S970" s="8">
        <v>1</v>
      </c>
      <c r="T970" s="23">
        <v>0</v>
      </c>
      <c r="U970" s="23">
        <v>0</v>
      </c>
      <c r="V970" s="23">
        <v>0</v>
      </c>
      <c r="W970" s="5">
        <f t="shared" si="30"/>
        <v>1</v>
      </c>
      <c r="X970" s="5">
        <f t="shared" si="31"/>
        <v>2</v>
      </c>
      <c r="Y970" s="13">
        <v>232000000</v>
      </c>
      <c r="Z970" s="20">
        <v>201</v>
      </c>
      <c r="AA970" s="20">
        <v>207</v>
      </c>
      <c r="AB970" s="20">
        <v>213</v>
      </c>
      <c r="AC970" s="51"/>
    </row>
    <row r="971" spans="1:29" s="4" customFormat="1" ht="13.5" hidden="1" customHeight="1" x14ac:dyDescent="0.25">
      <c r="A971" s="25">
        <v>17</v>
      </c>
      <c r="B971" s="24" t="s">
        <v>1491</v>
      </c>
      <c r="C971" s="24" t="s">
        <v>149</v>
      </c>
      <c r="D971" s="25">
        <v>97</v>
      </c>
      <c r="E971" s="25" t="s">
        <v>378</v>
      </c>
      <c r="F971" s="24" t="s">
        <v>379</v>
      </c>
      <c r="G971" s="24" t="s">
        <v>380</v>
      </c>
      <c r="H971" s="24" t="s">
        <v>35</v>
      </c>
      <c r="I971" s="24"/>
      <c r="J971" s="24" t="s">
        <v>153</v>
      </c>
      <c r="K971" s="24" t="s">
        <v>154</v>
      </c>
      <c r="L971" s="26">
        <v>32</v>
      </c>
      <c r="M971" s="27">
        <v>2792</v>
      </c>
      <c r="N971" s="28" t="s">
        <v>1566</v>
      </c>
      <c r="O971" s="29" t="s">
        <v>975</v>
      </c>
      <c r="P971" s="29" t="s">
        <v>383</v>
      </c>
      <c r="Q971" s="30">
        <v>40</v>
      </c>
      <c r="R971" s="6" t="s">
        <v>41</v>
      </c>
      <c r="S971" s="8">
        <v>10</v>
      </c>
      <c r="T971" s="23">
        <v>0</v>
      </c>
      <c r="U971" s="23">
        <v>0</v>
      </c>
      <c r="V971" s="23">
        <v>0</v>
      </c>
      <c r="W971" s="5">
        <f t="shared" si="30"/>
        <v>10</v>
      </c>
      <c r="X971" s="5">
        <f t="shared" si="31"/>
        <v>30</v>
      </c>
      <c r="Y971" s="13">
        <v>385000000</v>
      </c>
      <c r="Z971" s="20">
        <v>334</v>
      </c>
      <c r="AA971" s="20">
        <v>354</v>
      </c>
      <c r="AB971" s="20">
        <v>354</v>
      </c>
      <c r="AC971" s="51"/>
    </row>
    <row r="972" spans="1:29" s="4" customFormat="1" ht="13.5" hidden="1" customHeight="1" x14ac:dyDescent="0.25">
      <c r="A972" s="25">
        <v>17</v>
      </c>
      <c r="B972" s="24" t="s">
        <v>1491</v>
      </c>
      <c r="C972" s="24" t="s">
        <v>149</v>
      </c>
      <c r="D972" s="25">
        <v>98</v>
      </c>
      <c r="E972" s="25" t="s">
        <v>384</v>
      </c>
      <c r="F972" s="24" t="s">
        <v>379</v>
      </c>
      <c r="G972" s="24" t="s">
        <v>385</v>
      </c>
      <c r="H972" s="24" t="s">
        <v>35</v>
      </c>
      <c r="I972" s="24"/>
      <c r="J972" s="24" t="s">
        <v>153</v>
      </c>
      <c r="K972" s="24" t="s">
        <v>154</v>
      </c>
      <c r="L972" s="26">
        <v>32</v>
      </c>
      <c r="M972" s="27">
        <v>2792</v>
      </c>
      <c r="N972" s="28" t="s">
        <v>1566</v>
      </c>
      <c r="O972" s="29" t="s">
        <v>1388</v>
      </c>
      <c r="P972" s="29" t="s">
        <v>200</v>
      </c>
      <c r="Q972" s="30">
        <v>400</v>
      </c>
      <c r="R972" s="6" t="s">
        <v>41</v>
      </c>
      <c r="S972" s="8">
        <v>100</v>
      </c>
      <c r="T972" s="23">
        <v>0</v>
      </c>
      <c r="U972" s="23">
        <v>0</v>
      </c>
      <c r="V972" s="23">
        <v>0</v>
      </c>
      <c r="W972" s="5">
        <f t="shared" si="30"/>
        <v>100</v>
      </c>
      <c r="X972" s="5">
        <f t="shared" si="31"/>
        <v>300</v>
      </c>
      <c r="Y972" s="13">
        <v>204000000</v>
      </c>
      <c r="Z972" s="20">
        <v>176</v>
      </c>
      <c r="AA972" s="20">
        <v>182</v>
      </c>
      <c r="AB972" s="20">
        <v>187</v>
      </c>
      <c r="AC972" s="51"/>
    </row>
    <row r="973" spans="1:29" s="4" customFormat="1" ht="13.5" hidden="1" customHeight="1" x14ac:dyDescent="0.25">
      <c r="A973" s="25">
        <v>17</v>
      </c>
      <c r="B973" s="24" t="s">
        <v>1491</v>
      </c>
      <c r="C973" s="24" t="s">
        <v>149</v>
      </c>
      <c r="D973" s="25">
        <v>99</v>
      </c>
      <c r="E973" s="25" t="s">
        <v>387</v>
      </c>
      <c r="F973" s="24" t="s">
        <v>379</v>
      </c>
      <c r="G973" s="24" t="s">
        <v>388</v>
      </c>
      <c r="H973" s="24" t="s">
        <v>59</v>
      </c>
      <c r="I973" s="24"/>
      <c r="J973" s="24" t="s">
        <v>153</v>
      </c>
      <c r="K973" s="24" t="s">
        <v>154</v>
      </c>
      <c r="L973" s="26">
        <v>32</v>
      </c>
      <c r="M973" s="27">
        <v>2792</v>
      </c>
      <c r="N973" s="28" t="s">
        <v>1566</v>
      </c>
      <c r="O973" s="29" t="s">
        <v>1567</v>
      </c>
      <c r="P973" s="29" t="s">
        <v>390</v>
      </c>
      <c r="Q973" s="30">
        <v>25</v>
      </c>
      <c r="R973" s="6" t="s">
        <v>41</v>
      </c>
      <c r="S973" s="8">
        <v>8</v>
      </c>
      <c r="T973" s="23">
        <v>0</v>
      </c>
      <c r="U973" s="23">
        <v>0</v>
      </c>
      <c r="V973" s="23">
        <v>0</v>
      </c>
      <c r="W973" s="5">
        <f t="shared" si="30"/>
        <v>8</v>
      </c>
      <c r="X973" s="5">
        <f t="shared" si="31"/>
        <v>17</v>
      </c>
      <c r="Y973" s="13">
        <v>266000000</v>
      </c>
      <c r="Z973" s="20">
        <v>163</v>
      </c>
      <c r="AA973" s="20">
        <v>163</v>
      </c>
      <c r="AB973" s="20">
        <v>163</v>
      </c>
      <c r="AC973" s="51"/>
    </row>
    <row r="974" spans="1:29" s="4" customFormat="1" ht="13.5" hidden="1" customHeight="1" x14ac:dyDescent="0.25">
      <c r="A974" s="25">
        <v>17</v>
      </c>
      <c r="B974" s="24" t="s">
        <v>1491</v>
      </c>
      <c r="C974" s="24" t="s">
        <v>149</v>
      </c>
      <c r="D974" s="25">
        <v>107</v>
      </c>
      <c r="E974" s="25" t="s">
        <v>391</v>
      </c>
      <c r="F974" s="24" t="s">
        <v>379</v>
      </c>
      <c r="G974" s="24" t="s">
        <v>392</v>
      </c>
      <c r="H974" s="24" t="s">
        <v>35</v>
      </c>
      <c r="I974" s="24"/>
      <c r="J974" s="24" t="s">
        <v>153</v>
      </c>
      <c r="K974" s="24" t="s">
        <v>154</v>
      </c>
      <c r="L974" s="26">
        <v>32</v>
      </c>
      <c r="M974" s="27">
        <v>2792</v>
      </c>
      <c r="N974" s="28" t="s">
        <v>1566</v>
      </c>
      <c r="O974" s="29" t="s">
        <v>978</v>
      </c>
      <c r="P974" s="29" t="s">
        <v>394</v>
      </c>
      <c r="Q974" s="30">
        <v>4</v>
      </c>
      <c r="R974" s="6" t="s">
        <v>41</v>
      </c>
      <c r="S974" s="8">
        <v>4</v>
      </c>
      <c r="T974" s="23">
        <v>0</v>
      </c>
      <c r="U974" s="23">
        <v>0</v>
      </c>
      <c r="V974" s="23">
        <v>0</v>
      </c>
      <c r="W974" s="5">
        <f t="shared" si="30"/>
        <v>4</v>
      </c>
      <c r="X974" s="5">
        <f t="shared" si="31"/>
        <v>0</v>
      </c>
      <c r="Y974" s="13">
        <v>326000000</v>
      </c>
      <c r="Z974" s="20">
        <v>282</v>
      </c>
      <c r="AA974" s="20">
        <v>291</v>
      </c>
      <c r="AB974" s="20">
        <v>299</v>
      </c>
      <c r="AC974" s="51"/>
    </row>
    <row r="975" spans="1:29" s="4" customFormat="1" ht="13.5" hidden="1" customHeight="1" x14ac:dyDescent="0.25">
      <c r="A975" s="25">
        <v>17</v>
      </c>
      <c r="B975" s="24" t="s">
        <v>1491</v>
      </c>
      <c r="C975" s="24" t="s">
        <v>149</v>
      </c>
      <c r="D975" s="25">
        <v>109</v>
      </c>
      <c r="E975" s="25" t="s">
        <v>397</v>
      </c>
      <c r="F975" s="24" t="s">
        <v>151</v>
      </c>
      <c r="G975" s="24" t="s">
        <v>398</v>
      </c>
      <c r="H975" s="24" t="s">
        <v>35</v>
      </c>
      <c r="I975" s="24"/>
      <c r="J975" s="24" t="s">
        <v>153</v>
      </c>
      <c r="K975" s="24" t="s">
        <v>154</v>
      </c>
      <c r="L975" s="26">
        <v>32</v>
      </c>
      <c r="M975" s="27">
        <v>2792</v>
      </c>
      <c r="N975" s="28" t="s">
        <v>1566</v>
      </c>
      <c r="O975" s="29" t="s">
        <v>1568</v>
      </c>
      <c r="P975" s="29" t="s">
        <v>400</v>
      </c>
      <c r="Q975" s="30">
        <v>20</v>
      </c>
      <c r="R975" s="6" t="s">
        <v>41</v>
      </c>
      <c r="S975" s="8">
        <v>20</v>
      </c>
      <c r="T975" s="23">
        <v>0</v>
      </c>
      <c r="U975" s="23">
        <v>0</v>
      </c>
      <c r="V975" s="23">
        <v>0</v>
      </c>
      <c r="W975" s="5">
        <f t="shared" si="30"/>
        <v>20</v>
      </c>
      <c r="X975" s="5">
        <f t="shared" si="31"/>
        <v>0</v>
      </c>
      <c r="Y975" s="13">
        <v>291000000</v>
      </c>
      <c r="Z975" s="20">
        <v>253</v>
      </c>
      <c r="AA975" s="20">
        <v>260</v>
      </c>
      <c r="AB975" s="20">
        <v>267</v>
      </c>
      <c r="AC975" s="51"/>
    </row>
    <row r="976" spans="1:29" s="4" customFormat="1" ht="13.5" hidden="1" customHeight="1" x14ac:dyDescent="0.25">
      <c r="A976" s="25">
        <v>17</v>
      </c>
      <c r="B976" s="24" t="s">
        <v>1491</v>
      </c>
      <c r="C976" s="24" t="s">
        <v>186</v>
      </c>
      <c r="D976" s="25">
        <v>62</v>
      </c>
      <c r="E976" s="25" t="s">
        <v>401</v>
      </c>
      <c r="F976" s="24" t="s">
        <v>272</v>
      </c>
      <c r="G976" s="24" t="s">
        <v>402</v>
      </c>
      <c r="H976" s="24" t="s">
        <v>35</v>
      </c>
      <c r="I976" s="24"/>
      <c r="J976" s="24" t="s">
        <v>274</v>
      </c>
      <c r="K976" s="24" t="s">
        <v>275</v>
      </c>
      <c r="L976" s="26">
        <v>33</v>
      </c>
      <c r="M976" s="27">
        <v>2640</v>
      </c>
      <c r="N976" s="28" t="s">
        <v>1569</v>
      </c>
      <c r="O976" s="29" t="s">
        <v>1238</v>
      </c>
      <c r="P976" s="29" t="s">
        <v>67</v>
      </c>
      <c r="Q976" s="30">
        <v>4</v>
      </c>
      <c r="R976" s="6" t="s">
        <v>41</v>
      </c>
      <c r="S976" s="8">
        <v>1</v>
      </c>
      <c r="T976" s="23">
        <v>0</v>
      </c>
      <c r="U976" s="23">
        <v>0</v>
      </c>
      <c r="V976" s="23">
        <v>0</v>
      </c>
      <c r="W976" s="5">
        <f t="shared" si="30"/>
        <v>1</v>
      </c>
      <c r="X976" s="5">
        <f t="shared" si="31"/>
        <v>3</v>
      </c>
      <c r="Y976" s="13">
        <v>185000000</v>
      </c>
      <c r="Z976" s="20">
        <v>160</v>
      </c>
      <c r="AA976" s="20">
        <v>165</v>
      </c>
      <c r="AB976" s="20">
        <v>170</v>
      </c>
      <c r="AC976" s="51"/>
    </row>
    <row r="977" spans="1:29" s="4" customFormat="1" ht="13.5" hidden="1" customHeight="1" x14ac:dyDescent="0.25">
      <c r="A977" s="25">
        <v>17</v>
      </c>
      <c r="B977" s="24" t="s">
        <v>1491</v>
      </c>
      <c r="C977" s="24" t="s">
        <v>149</v>
      </c>
      <c r="D977" s="25">
        <v>103</v>
      </c>
      <c r="E977" s="25" t="s">
        <v>405</v>
      </c>
      <c r="F977" s="24" t="s">
        <v>406</v>
      </c>
      <c r="G977" s="24" t="s">
        <v>407</v>
      </c>
      <c r="H977" s="24" t="s">
        <v>59</v>
      </c>
      <c r="I977" s="24"/>
      <c r="J977" s="24" t="s">
        <v>153</v>
      </c>
      <c r="K977" s="24" t="s">
        <v>154</v>
      </c>
      <c r="L977" s="26">
        <v>34</v>
      </c>
      <c r="M977" s="27">
        <v>2589</v>
      </c>
      <c r="N977" s="28" t="s">
        <v>1570</v>
      </c>
      <c r="O977" s="29" t="s">
        <v>1571</v>
      </c>
      <c r="P977" s="29" t="s">
        <v>410</v>
      </c>
      <c r="Q977" s="30">
        <v>1</v>
      </c>
      <c r="R977" s="6" t="s">
        <v>41</v>
      </c>
      <c r="S977" s="8">
        <v>1</v>
      </c>
      <c r="T977" s="23">
        <v>0</v>
      </c>
      <c r="U977" s="23">
        <v>0</v>
      </c>
      <c r="V977" s="23">
        <v>0</v>
      </c>
      <c r="W977" s="5">
        <f t="shared" si="30"/>
        <v>1</v>
      </c>
      <c r="X977" s="5">
        <f t="shared" si="31"/>
        <v>0</v>
      </c>
      <c r="Y977" s="13">
        <v>172000000</v>
      </c>
      <c r="Z977" s="20">
        <v>125</v>
      </c>
      <c r="AA977" s="20">
        <v>125</v>
      </c>
      <c r="AB977" s="20">
        <v>125</v>
      </c>
      <c r="AC977" s="51"/>
    </row>
    <row r="978" spans="1:29" s="4" customFormat="1" ht="13.5" hidden="1" customHeight="1" x14ac:dyDescent="0.25">
      <c r="A978" s="25">
        <v>17</v>
      </c>
      <c r="B978" s="24" t="s">
        <v>1491</v>
      </c>
      <c r="C978" s="24" t="s">
        <v>149</v>
      </c>
      <c r="D978" s="25">
        <v>104</v>
      </c>
      <c r="E978" s="25" t="s">
        <v>411</v>
      </c>
      <c r="F978" s="24" t="s">
        <v>406</v>
      </c>
      <c r="G978" s="24" t="s">
        <v>407</v>
      </c>
      <c r="H978" s="24" t="s">
        <v>59</v>
      </c>
      <c r="I978" s="24"/>
      <c r="J978" s="24" t="s">
        <v>153</v>
      </c>
      <c r="K978" s="24" t="s">
        <v>154</v>
      </c>
      <c r="L978" s="26">
        <v>34</v>
      </c>
      <c r="M978" s="27">
        <v>2589</v>
      </c>
      <c r="N978" s="28" t="s">
        <v>1570</v>
      </c>
      <c r="O978" s="29" t="s">
        <v>412</v>
      </c>
      <c r="P978" s="29" t="s">
        <v>413</v>
      </c>
      <c r="Q978" s="30">
        <v>1</v>
      </c>
      <c r="R978" s="6" t="s">
        <v>41</v>
      </c>
      <c r="S978" s="8">
        <v>1</v>
      </c>
      <c r="T978" s="23">
        <v>0</v>
      </c>
      <c r="U978" s="23">
        <v>0</v>
      </c>
      <c r="V978" s="23">
        <v>0</v>
      </c>
      <c r="W978" s="5">
        <f t="shared" si="30"/>
        <v>1</v>
      </c>
      <c r="X978" s="5">
        <f t="shared" si="31"/>
        <v>0</v>
      </c>
      <c r="Y978" s="13">
        <v>172000000</v>
      </c>
      <c r="Z978" s="20">
        <v>125</v>
      </c>
      <c r="AA978" s="20">
        <v>125</v>
      </c>
      <c r="AB978" s="20">
        <v>125</v>
      </c>
      <c r="AC978" s="51"/>
    </row>
    <row r="979" spans="1:29" s="4" customFormat="1" ht="13.5" hidden="1" customHeight="1" x14ac:dyDescent="0.25">
      <c r="A979" s="25">
        <v>7</v>
      </c>
      <c r="B979" s="24" t="s">
        <v>1572</v>
      </c>
      <c r="C979" s="24" t="s">
        <v>31</v>
      </c>
      <c r="D979" s="25">
        <v>1</v>
      </c>
      <c r="E979" s="25" t="s">
        <v>32</v>
      </c>
      <c r="F979" s="24" t="s">
        <v>33</v>
      </c>
      <c r="G979" s="24" t="s">
        <v>34</v>
      </c>
      <c r="H979" s="24" t="s">
        <v>35</v>
      </c>
      <c r="I979" s="24"/>
      <c r="J979" s="24" t="s">
        <v>36</v>
      </c>
      <c r="K979" s="24" t="s">
        <v>37</v>
      </c>
      <c r="L979" s="26">
        <v>1</v>
      </c>
      <c r="M979" s="27">
        <v>2865</v>
      </c>
      <c r="N979" s="28" t="s">
        <v>1573</v>
      </c>
      <c r="O979" s="29" t="s">
        <v>1574</v>
      </c>
      <c r="P979" s="29" t="s">
        <v>40</v>
      </c>
      <c r="Q979" s="30">
        <v>200</v>
      </c>
      <c r="R979" s="6" t="s">
        <v>41</v>
      </c>
      <c r="S979" s="8">
        <v>50</v>
      </c>
      <c r="T979" s="23">
        <v>0</v>
      </c>
      <c r="U979" s="23">
        <v>0</v>
      </c>
      <c r="V979" s="23">
        <v>0</v>
      </c>
      <c r="W979" s="5">
        <f t="shared" si="30"/>
        <v>50</v>
      </c>
      <c r="X979" s="5">
        <f t="shared" si="31"/>
        <v>150</v>
      </c>
      <c r="Y979" s="13">
        <v>1250461000</v>
      </c>
      <c r="Z979" s="20">
        <v>1240.6738069999999</v>
      </c>
      <c r="AA979" s="20">
        <v>1298.7981453299999</v>
      </c>
      <c r="AB979" s="20">
        <v>1403.7616426899999</v>
      </c>
      <c r="AC979" s="51"/>
    </row>
    <row r="980" spans="1:29" s="4" customFormat="1" ht="13.5" hidden="1" customHeight="1" x14ac:dyDescent="0.25">
      <c r="A980" s="25">
        <v>7</v>
      </c>
      <c r="B980" s="24" t="s">
        <v>1572</v>
      </c>
      <c r="C980" s="24" t="s">
        <v>31</v>
      </c>
      <c r="D980" s="25">
        <v>2</v>
      </c>
      <c r="E980" s="25" t="s">
        <v>42</v>
      </c>
      <c r="F980" s="24" t="s">
        <v>33</v>
      </c>
      <c r="G980" s="24" t="s">
        <v>34</v>
      </c>
      <c r="H980" s="24" t="s">
        <v>35</v>
      </c>
      <c r="I980" s="24"/>
      <c r="J980" s="24" t="s">
        <v>36</v>
      </c>
      <c r="K980" s="24" t="s">
        <v>37</v>
      </c>
      <c r="L980" s="26">
        <v>1</v>
      </c>
      <c r="M980" s="27">
        <v>2865</v>
      </c>
      <c r="N980" s="28" t="s">
        <v>1573</v>
      </c>
      <c r="O980" s="29" t="s">
        <v>1575</v>
      </c>
      <c r="P980" s="29" t="s">
        <v>44</v>
      </c>
      <c r="Q980" s="30">
        <v>8</v>
      </c>
      <c r="R980" s="6" t="s">
        <v>41</v>
      </c>
      <c r="S980" s="8">
        <v>2</v>
      </c>
      <c r="T980" s="23">
        <v>0</v>
      </c>
      <c r="U980" s="23">
        <v>0</v>
      </c>
      <c r="V980" s="23">
        <v>0</v>
      </c>
      <c r="W980" s="5">
        <f t="shared" si="30"/>
        <v>2</v>
      </c>
      <c r="X980" s="5">
        <f t="shared" si="31"/>
        <v>6</v>
      </c>
      <c r="Y980" s="13">
        <v>407444000</v>
      </c>
      <c r="Z980" s="20">
        <v>366.82637299999999</v>
      </c>
      <c r="AA980" s="20">
        <v>377.52305799999999</v>
      </c>
      <c r="AB980" s="20">
        <v>388.53384699999998</v>
      </c>
      <c r="AC980" s="51"/>
    </row>
    <row r="981" spans="1:29" s="4" customFormat="1" ht="13.5" hidden="1" customHeight="1" x14ac:dyDescent="0.25">
      <c r="A981" s="25">
        <v>7</v>
      </c>
      <c r="B981" s="24" t="s">
        <v>1572</v>
      </c>
      <c r="C981" s="24" t="s">
        <v>31</v>
      </c>
      <c r="D981" s="25">
        <v>3</v>
      </c>
      <c r="E981" s="25" t="s">
        <v>45</v>
      </c>
      <c r="F981" s="24" t="s">
        <v>33</v>
      </c>
      <c r="G981" s="24" t="s">
        <v>34</v>
      </c>
      <c r="H981" s="24" t="s">
        <v>35</v>
      </c>
      <c r="I981" s="24"/>
      <c r="J981" s="24" t="s">
        <v>36</v>
      </c>
      <c r="K981" s="24" t="s">
        <v>37</v>
      </c>
      <c r="L981" s="26">
        <v>1</v>
      </c>
      <c r="M981" s="27">
        <v>2865</v>
      </c>
      <c r="N981" s="28" t="s">
        <v>1573</v>
      </c>
      <c r="O981" s="29" t="s">
        <v>1576</v>
      </c>
      <c r="P981" s="29" t="s">
        <v>47</v>
      </c>
      <c r="Q981" s="30">
        <v>8</v>
      </c>
      <c r="R981" s="6" t="s">
        <v>41</v>
      </c>
      <c r="S981" s="8">
        <v>2</v>
      </c>
      <c r="T981" s="23">
        <v>0</v>
      </c>
      <c r="U981" s="23">
        <v>0</v>
      </c>
      <c r="V981" s="23">
        <v>0</v>
      </c>
      <c r="W981" s="5">
        <f t="shared" si="30"/>
        <v>2</v>
      </c>
      <c r="X981" s="5">
        <f t="shared" si="31"/>
        <v>6</v>
      </c>
      <c r="Y981" s="13">
        <v>407444000</v>
      </c>
      <c r="Z981" s="20">
        <v>366.82637299999999</v>
      </c>
      <c r="AA981" s="20">
        <v>377.52305799999999</v>
      </c>
      <c r="AB981" s="20">
        <v>388.53384699999998</v>
      </c>
      <c r="AC981" s="51"/>
    </row>
    <row r="982" spans="1:29" s="4" customFormat="1" ht="13.5" hidden="1" customHeight="1" x14ac:dyDescent="0.25">
      <c r="A982" s="25">
        <v>7</v>
      </c>
      <c r="B982" s="24" t="s">
        <v>1572</v>
      </c>
      <c r="C982" s="24" t="s">
        <v>48</v>
      </c>
      <c r="D982" s="25">
        <v>4</v>
      </c>
      <c r="E982" s="25" t="s">
        <v>49</v>
      </c>
      <c r="F982" s="24" t="s">
        <v>50</v>
      </c>
      <c r="G982" s="24" t="s">
        <v>51</v>
      </c>
      <c r="H982" s="24" t="s">
        <v>35</v>
      </c>
      <c r="I982" s="24"/>
      <c r="J982" s="24" t="s">
        <v>36</v>
      </c>
      <c r="K982" s="24" t="s">
        <v>52</v>
      </c>
      <c r="L982" s="26">
        <v>2</v>
      </c>
      <c r="M982" s="27">
        <v>2831</v>
      </c>
      <c r="N982" s="28" t="s">
        <v>1577</v>
      </c>
      <c r="O982" s="29" t="s">
        <v>1578</v>
      </c>
      <c r="P982" s="29" t="s">
        <v>55</v>
      </c>
      <c r="Q982" s="30">
        <v>10000</v>
      </c>
      <c r="R982" s="6" t="s">
        <v>41</v>
      </c>
      <c r="S982" s="8">
        <v>2500</v>
      </c>
      <c r="T982" s="23">
        <v>0</v>
      </c>
      <c r="U982" s="23">
        <v>0</v>
      </c>
      <c r="V982" s="23">
        <v>0</v>
      </c>
      <c r="W982" s="5">
        <f t="shared" si="30"/>
        <v>2500</v>
      </c>
      <c r="X982" s="5">
        <f t="shared" si="31"/>
        <v>7500</v>
      </c>
      <c r="Y982" s="13">
        <v>1845478000</v>
      </c>
      <c r="Z982" s="20">
        <v>1676.082551</v>
      </c>
      <c r="AA982" s="20">
        <v>2739.537284</v>
      </c>
      <c r="AB982" s="20">
        <v>2804.8553379999998</v>
      </c>
      <c r="AC982" s="51"/>
    </row>
    <row r="983" spans="1:29" s="4" customFormat="1" ht="13.5" hidden="1" customHeight="1" x14ac:dyDescent="0.25">
      <c r="A983" s="25">
        <v>7</v>
      </c>
      <c r="B983" s="24" t="s">
        <v>1572</v>
      </c>
      <c r="C983" s="24" t="s">
        <v>31</v>
      </c>
      <c r="D983" s="25">
        <v>5</v>
      </c>
      <c r="E983" s="25" t="s">
        <v>56</v>
      </c>
      <c r="F983" s="24" t="s">
        <v>57</v>
      </c>
      <c r="G983" s="24" t="s">
        <v>58</v>
      </c>
      <c r="H983" s="24" t="s">
        <v>59</v>
      </c>
      <c r="I983" s="24" t="s">
        <v>60</v>
      </c>
      <c r="J983" s="24" t="s">
        <v>36</v>
      </c>
      <c r="K983" s="24" t="s">
        <v>61</v>
      </c>
      <c r="L983" s="26">
        <v>3</v>
      </c>
      <c r="M983" s="27">
        <v>2856</v>
      </c>
      <c r="N983" s="28" t="s">
        <v>1579</v>
      </c>
      <c r="O983" s="29" t="s">
        <v>1580</v>
      </c>
      <c r="P983" s="29" t="s">
        <v>64</v>
      </c>
      <c r="Q983" s="30">
        <v>8</v>
      </c>
      <c r="R983" s="6" t="s">
        <v>41</v>
      </c>
      <c r="S983" s="8">
        <v>2</v>
      </c>
      <c r="T983" s="23">
        <v>0</v>
      </c>
      <c r="U983" s="23">
        <v>0</v>
      </c>
      <c r="V983" s="23">
        <v>0</v>
      </c>
      <c r="W983" s="5">
        <f t="shared" si="30"/>
        <v>2</v>
      </c>
      <c r="X983" s="5">
        <f t="shared" si="31"/>
        <v>6</v>
      </c>
      <c r="Y983" s="13">
        <v>1120479000</v>
      </c>
      <c r="Z983" s="20">
        <v>1008.779991</v>
      </c>
      <c r="AA983" s="20">
        <v>1038.1960919999999</v>
      </c>
      <c r="AB983" s="20">
        <v>1068.475895</v>
      </c>
      <c r="AC983" s="51"/>
    </row>
    <row r="984" spans="1:29" s="4" customFormat="1" ht="13.5" hidden="1" customHeight="1" x14ac:dyDescent="0.25">
      <c r="A984" s="25">
        <v>7</v>
      </c>
      <c r="B984" s="24" t="s">
        <v>1572</v>
      </c>
      <c r="C984" s="24" t="s">
        <v>31</v>
      </c>
      <c r="D984" s="25">
        <v>6</v>
      </c>
      <c r="E984" s="25" t="s">
        <v>65</v>
      </c>
      <c r="F984" s="24" t="s">
        <v>57</v>
      </c>
      <c r="G984" s="24" t="s">
        <v>58</v>
      </c>
      <c r="H984" s="24" t="s">
        <v>59</v>
      </c>
      <c r="I984" s="24" t="s">
        <v>60</v>
      </c>
      <c r="J984" s="24" t="s">
        <v>36</v>
      </c>
      <c r="K984" s="24" t="s">
        <v>61</v>
      </c>
      <c r="L984" s="26">
        <v>3</v>
      </c>
      <c r="M984" s="27">
        <v>2856</v>
      </c>
      <c r="N984" s="28" t="s">
        <v>1579</v>
      </c>
      <c r="O984" s="29" t="s">
        <v>1581</v>
      </c>
      <c r="P984" s="29" t="s">
        <v>67</v>
      </c>
      <c r="Q984" s="30">
        <v>2</v>
      </c>
      <c r="R984" s="6" t="s">
        <v>41</v>
      </c>
      <c r="S984" s="8">
        <v>1</v>
      </c>
      <c r="T984" s="23">
        <v>0</v>
      </c>
      <c r="U984" s="23">
        <v>0</v>
      </c>
      <c r="V984" s="23">
        <v>0</v>
      </c>
      <c r="W984" s="5">
        <f t="shared" si="30"/>
        <v>1</v>
      </c>
      <c r="X984" s="5">
        <f t="shared" si="31"/>
        <v>1</v>
      </c>
      <c r="Y984" s="13">
        <v>191504000</v>
      </c>
      <c r="Z984" s="20">
        <v>172.41347099999999</v>
      </c>
      <c r="AA984" s="20">
        <v>177.44106099999999</v>
      </c>
      <c r="AB984" s="20">
        <v>182.61628400000001</v>
      </c>
      <c r="AC984" s="51"/>
    </row>
    <row r="985" spans="1:29" s="4" customFormat="1" ht="13.5" hidden="1" customHeight="1" x14ac:dyDescent="0.25">
      <c r="A985" s="25">
        <v>7</v>
      </c>
      <c r="B985" s="24" t="s">
        <v>1572</v>
      </c>
      <c r="C985" s="24" t="s">
        <v>31</v>
      </c>
      <c r="D985" s="25">
        <v>7</v>
      </c>
      <c r="E985" s="25" t="s">
        <v>68</v>
      </c>
      <c r="F985" s="24" t="s">
        <v>33</v>
      </c>
      <c r="G985" s="24" t="s">
        <v>69</v>
      </c>
      <c r="H985" s="24" t="s">
        <v>35</v>
      </c>
      <c r="I985" s="24"/>
      <c r="J985" s="24" t="s">
        <v>36</v>
      </c>
      <c r="K985" s="24" t="s">
        <v>70</v>
      </c>
      <c r="L985" s="26">
        <v>4</v>
      </c>
      <c r="M985" s="27">
        <v>2878</v>
      </c>
      <c r="N985" s="28" t="s">
        <v>1582</v>
      </c>
      <c r="O985" s="29" t="s">
        <v>1583</v>
      </c>
      <c r="P985" s="29" t="s">
        <v>73</v>
      </c>
      <c r="Q985" s="30">
        <v>4</v>
      </c>
      <c r="R985" s="6" t="s">
        <v>41</v>
      </c>
      <c r="S985" s="8">
        <v>1</v>
      </c>
      <c r="T985" s="23">
        <v>0</v>
      </c>
      <c r="U985" s="23">
        <v>0</v>
      </c>
      <c r="V985" s="23">
        <v>0</v>
      </c>
      <c r="W985" s="5">
        <f t="shared" si="30"/>
        <v>1</v>
      </c>
      <c r="X985" s="5">
        <f t="shared" si="31"/>
        <v>3</v>
      </c>
      <c r="Y985" s="13">
        <v>240103000</v>
      </c>
      <c r="Z985" s="20">
        <v>216.16714099999999</v>
      </c>
      <c r="AA985" s="20">
        <v>222.47059100000001</v>
      </c>
      <c r="AB985" s="20">
        <v>228.95913999999999</v>
      </c>
      <c r="AC985" s="51"/>
    </row>
    <row r="986" spans="1:29" s="4" customFormat="1" ht="13.5" hidden="1" customHeight="1" x14ac:dyDescent="0.25">
      <c r="A986" s="25">
        <v>7</v>
      </c>
      <c r="B986" s="24" t="s">
        <v>1572</v>
      </c>
      <c r="C986" s="24" t="s">
        <v>31</v>
      </c>
      <c r="D986" s="25">
        <v>8</v>
      </c>
      <c r="E986" s="25" t="s">
        <v>74</v>
      </c>
      <c r="F986" s="24" t="s">
        <v>33</v>
      </c>
      <c r="G986" s="24" t="s">
        <v>69</v>
      </c>
      <c r="H986" s="24" t="s">
        <v>35</v>
      </c>
      <c r="I986" s="24"/>
      <c r="J986" s="24" t="s">
        <v>36</v>
      </c>
      <c r="K986" s="24" t="s">
        <v>70</v>
      </c>
      <c r="L986" s="26">
        <v>4</v>
      </c>
      <c r="M986" s="27">
        <v>2878</v>
      </c>
      <c r="N986" s="28" t="s">
        <v>1582</v>
      </c>
      <c r="O986" s="29" t="s">
        <v>1584</v>
      </c>
      <c r="P986" s="29" t="s">
        <v>40</v>
      </c>
      <c r="Q986" s="30">
        <v>15000</v>
      </c>
      <c r="R986" s="6" t="s">
        <v>41</v>
      </c>
      <c r="S986" s="8">
        <v>3750</v>
      </c>
      <c r="T986" s="23">
        <v>0</v>
      </c>
      <c r="U986" s="23">
        <v>0</v>
      </c>
      <c r="V986" s="23">
        <v>0</v>
      </c>
      <c r="W986" s="5">
        <f t="shared" si="30"/>
        <v>3750</v>
      </c>
      <c r="X986" s="5">
        <f t="shared" si="31"/>
        <v>11250</v>
      </c>
      <c r="Y986" s="13">
        <v>384164000</v>
      </c>
      <c r="Z986" s="20">
        <v>345.86742500000003</v>
      </c>
      <c r="AA986" s="20">
        <v>355.952946</v>
      </c>
      <c r="AB986" s="20">
        <v>366.33462300000002</v>
      </c>
      <c r="AC986" s="51"/>
    </row>
    <row r="987" spans="1:29" s="4" customFormat="1" ht="13.5" hidden="1" customHeight="1" x14ac:dyDescent="0.25">
      <c r="A987" s="25">
        <v>7</v>
      </c>
      <c r="B987" s="24" t="s">
        <v>1572</v>
      </c>
      <c r="C987" s="24" t="s">
        <v>31</v>
      </c>
      <c r="D987" s="25">
        <v>9</v>
      </c>
      <c r="E987" s="25" t="s">
        <v>550</v>
      </c>
      <c r="F987" s="24" t="s">
        <v>33</v>
      </c>
      <c r="G987" s="24" t="s">
        <v>69</v>
      </c>
      <c r="H987" s="24" t="s">
        <v>35</v>
      </c>
      <c r="I987" s="24"/>
      <c r="J987" s="24" t="s">
        <v>36</v>
      </c>
      <c r="K987" s="24" t="s">
        <v>70</v>
      </c>
      <c r="L987" s="26">
        <v>4</v>
      </c>
      <c r="M987" s="27">
        <v>2878</v>
      </c>
      <c r="N987" s="28" t="s">
        <v>1582</v>
      </c>
      <c r="O987" s="29" t="s">
        <v>1585</v>
      </c>
      <c r="P987" s="29" t="s">
        <v>552</v>
      </c>
      <c r="Q987" s="30">
        <v>4</v>
      </c>
      <c r="R987" s="6" t="s">
        <v>41</v>
      </c>
      <c r="S987" s="8">
        <v>1</v>
      </c>
      <c r="T987" s="23">
        <v>0</v>
      </c>
      <c r="U987" s="23">
        <v>0</v>
      </c>
      <c r="V987" s="23">
        <v>0</v>
      </c>
      <c r="W987" s="5">
        <f t="shared" si="30"/>
        <v>1</v>
      </c>
      <c r="X987" s="5">
        <f t="shared" si="31"/>
        <v>3</v>
      </c>
      <c r="Y987" s="13">
        <v>160068000</v>
      </c>
      <c r="Z987" s="20">
        <v>144.11142699999999</v>
      </c>
      <c r="AA987" s="20">
        <v>148.313727</v>
      </c>
      <c r="AB987" s="20">
        <v>152.63942599999999</v>
      </c>
      <c r="AC987" s="51"/>
    </row>
    <row r="988" spans="1:29" s="4" customFormat="1" ht="13.5" hidden="1" customHeight="1" x14ac:dyDescent="0.25">
      <c r="A988" s="25">
        <v>7</v>
      </c>
      <c r="B988" s="24" t="s">
        <v>1572</v>
      </c>
      <c r="C988" s="24" t="s">
        <v>31</v>
      </c>
      <c r="D988" s="25">
        <v>10</v>
      </c>
      <c r="E988" s="25" t="s">
        <v>76</v>
      </c>
      <c r="F988" s="24" t="s">
        <v>33</v>
      </c>
      <c r="G988" s="24" t="s">
        <v>69</v>
      </c>
      <c r="H988" s="24" t="s">
        <v>35</v>
      </c>
      <c r="I988" s="24"/>
      <c r="J988" s="24" t="s">
        <v>36</v>
      </c>
      <c r="K988" s="24" t="s">
        <v>70</v>
      </c>
      <c r="L988" s="26">
        <v>4</v>
      </c>
      <c r="M988" s="27">
        <v>2878</v>
      </c>
      <c r="N988" s="28" t="s">
        <v>1582</v>
      </c>
      <c r="O988" s="29" t="s">
        <v>1586</v>
      </c>
      <c r="P988" s="29" t="s">
        <v>78</v>
      </c>
      <c r="Q988" s="30">
        <v>20000</v>
      </c>
      <c r="R988" s="6" t="s">
        <v>41</v>
      </c>
      <c r="S988" s="8">
        <v>5000</v>
      </c>
      <c r="T988" s="23">
        <v>0</v>
      </c>
      <c r="U988" s="23">
        <v>0</v>
      </c>
      <c r="V988" s="23">
        <v>0</v>
      </c>
      <c r="W988" s="5">
        <f t="shared" si="30"/>
        <v>5000</v>
      </c>
      <c r="X988" s="5">
        <f t="shared" si="31"/>
        <v>15000</v>
      </c>
      <c r="Y988" s="13">
        <v>432185000</v>
      </c>
      <c r="Z988" s="20">
        <v>389.10085400000003</v>
      </c>
      <c r="AA988" s="20">
        <v>400.44706400000001</v>
      </c>
      <c r="AB988" s="20">
        <v>412.12645099999997</v>
      </c>
      <c r="AC988" s="51"/>
    </row>
    <row r="989" spans="1:29" s="4" customFormat="1" ht="13.5" hidden="1" customHeight="1" x14ac:dyDescent="0.25">
      <c r="A989" s="25">
        <v>7</v>
      </c>
      <c r="B989" s="24" t="s">
        <v>1572</v>
      </c>
      <c r="C989" s="24" t="s">
        <v>31</v>
      </c>
      <c r="D989" s="25">
        <v>11</v>
      </c>
      <c r="E989" s="25" t="s">
        <v>79</v>
      </c>
      <c r="F989" s="24" t="s">
        <v>33</v>
      </c>
      <c r="G989" s="24" t="s">
        <v>69</v>
      </c>
      <c r="H989" s="24" t="s">
        <v>35</v>
      </c>
      <c r="I989" s="24"/>
      <c r="J989" s="24" t="s">
        <v>36</v>
      </c>
      <c r="K989" s="24" t="s">
        <v>70</v>
      </c>
      <c r="L989" s="26">
        <v>4</v>
      </c>
      <c r="M989" s="27">
        <v>2878</v>
      </c>
      <c r="N989" s="28" t="s">
        <v>1582</v>
      </c>
      <c r="O989" s="29" t="s">
        <v>1587</v>
      </c>
      <c r="P989" s="29" t="s">
        <v>81</v>
      </c>
      <c r="Q989" s="30">
        <v>4</v>
      </c>
      <c r="R989" s="6" t="s">
        <v>41</v>
      </c>
      <c r="S989" s="8">
        <v>1</v>
      </c>
      <c r="T989" s="23">
        <v>0</v>
      </c>
      <c r="U989" s="23">
        <v>0</v>
      </c>
      <c r="V989" s="23">
        <v>0</v>
      </c>
      <c r="W989" s="5">
        <f t="shared" si="30"/>
        <v>1</v>
      </c>
      <c r="X989" s="5">
        <f t="shared" si="31"/>
        <v>3</v>
      </c>
      <c r="Y989" s="13">
        <v>128055000</v>
      </c>
      <c r="Z989" s="20">
        <v>115.289142</v>
      </c>
      <c r="AA989" s="20">
        <v>118.650982</v>
      </c>
      <c r="AB989" s="20">
        <v>122.111541</v>
      </c>
      <c r="AC989" s="51"/>
    </row>
    <row r="990" spans="1:29" s="4" customFormat="1" ht="13.5" hidden="1" customHeight="1" x14ac:dyDescent="0.25">
      <c r="A990" s="25">
        <v>7</v>
      </c>
      <c r="B990" s="24" t="s">
        <v>1572</v>
      </c>
      <c r="C990" s="24" t="s">
        <v>31</v>
      </c>
      <c r="D990" s="25">
        <v>12</v>
      </c>
      <c r="E990" s="25" t="s">
        <v>82</v>
      </c>
      <c r="F990" s="24" t="s">
        <v>33</v>
      </c>
      <c r="G990" s="24" t="s">
        <v>69</v>
      </c>
      <c r="H990" s="24" t="s">
        <v>35</v>
      </c>
      <c r="I990" s="24"/>
      <c r="J990" s="24" t="s">
        <v>36</v>
      </c>
      <c r="K990" s="24" t="s">
        <v>70</v>
      </c>
      <c r="L990" s="26">
        <v>4</v>
      </c>
      <c r="M990" s="27">
        <v>2878</v>
      </c>
      <c r="N990" s="28" t="s">
        <v>1582</v>
      </c>
      <c r="O990" s="29" t="s">
        <v>1588</v>
      </c>
      <c r="P990" s="29" t="s">
        <v>84</v>
      </c>
      <c r="Q990" s="30">
        <v>8</v>
      </c>
      <c r="R990" s="6" t="s">
        <v>41</v>
      </c>
      <c r="S990" s="8">
        <v>2</v>
      </c>
      <c r="T990" s="23">
        <v>0</v>
      </c>
      <c r="U990" s="23">
        <v>0</v>
      </c>
      <c r="V990" s="23">
        <v>0</v>
      </c>
      <c r="W990" s="5">
        <f t="shared" si="30"/>
        <v>2</v>
      </c>
      <c r="X990" s="5">
        <f t="shared" si="31"/>
        <v>6</v>
      </c>
      <c r="Y990" s="13">
        <v>128055000</v>
      </c>
      <c r="Z990" s="20">
        <v>115.289142</v>
      </c>
      <c r="AA990" s="20">
        <v>118.650982</v>
      </c>
      <c r="AB990" s="20">
        <v>122.111541</v>
      </c>
      <c r="AC990" s="51"/>
    </row>
    <row r="991" spans="1:29" s="4" customFormat="1" ht="13.5" hidden="1" customHeight="1" x14ac:dyDescent="0.25">
      <c r="A991" s="25">
        <v>7</v>
      </c>
      <c r="B991" s="24" t="s">
        <v>1572</v>
      </c>
      <c r="C991" s="24" t="s">
        <v>31</v>
      </c>
      <c r="D991" s="25">
        <v>13</v>
      </c>
      <c r="E991" s="25" t="s">
        <v>85</v>
      </c>
      <c r="F991" s="24" t="s">
        <v>33</v>
      </c>
      <c r="G991" s="24" t="s">
        <v>69</v>
      </c>
      <c r="H991" s="24" t="s">
        <v>35</v>
      </c>
      <c r="I991" s="24"/>
      <c r="J991" s="24" t="s">
        <v>36</v>
      </c>
      <c r="K991" s="24" t="s">
        <v>70</v>
      </c>
      <c r="L991" s="26">
        <v>4</v>
      </c>
      <c r="M991" s="27">
        <v>2878</v>
      </c>
      <c r="N991" s="28" t="s">
        <v>1582</v>
      </c>
      <c r="O991" s="29" t="s">
        <v>1589</v>
      </c>
      <c r="P991" s="29" t="s">
        <v>87</v>
      </c>
      <c r="Q991" s="30">
        <v>4</v>
      </c>
      <c r="R991" s="6" t="s">
        <v>41</v>
      </c>
      <c r="S991" s="8">
        <v>1</v>
      </c>
      <c r="T991" s="23">
        <v>0</v>
      </c>
      <c r="U991" s="23">
        <v>0</v>
      </c>
      <c r="V991" s="23">
        <v>0</v>
      </c>
      <c r="W991" s="5">
        <f t="shared" si="30"/>
        <v>1</v>
      </c>
      <c r="X991" s="5">
        <f t="shared" si="31"/>
        <v>3</v>
      </c>
      <c r="Y991" s="13">
        <v>160068000</v>
      </c>
      <c r="Z991" s="20">
        <v>144.11142699999999</v>
      </c>
      <c r="AA991" s="20">
        <v>148.313727</v>
      </c>
      <c r="AB991" s="20">
        <v>152.63942599999999</v>
      </c>
      <c r="AC991" s="51"/>
    </row>
    <row r="992" spans="1:29" s="4" customFormat="1" ht="13.5" hidden="1" customHeight="1" x14ac:dyDescent="0.25">
      <c r="A992" s="25">
        <v>7</v>
      </c>
      <c r="B992" s="24" t="s">
        <v>1572</v>
      </c>
      <c r="C992" s="24" t="s">
        <v>149</v>
      </c>
      <c r="D992" s="25">
        <v>14</v>
      </c>
      <c r="E992" s="25" t="s">
        <v>557</v>
      </c>
      <c r="F992" s="24" t="s">
        <v>33</v>
      </c>
      <c r="G992" s="24" t="s">
        <v>558</v>
      </c>
      <c r="H992" s="24" t="s">
        <v>35</v>
      </c>
      <c r="I992" s="24"/>
      <c r="J992" s="24" t="s">
        <v>36</v>
      </c>
      <c r="K992" s="24" t="s">
        <v>93</v>
      </c>
      <c r="L992" s="26">
        <v>5</v>
      </c>
      <c r="M992" s="27">
        <v>2864</v>
      </c>
      <c r="N992" s="28" t="s">
        <v>1590</v>
      </c>
      <c r="O992" s="29" t="s">
        <v>1591</v>
      </c>
      <c r="P992" s="29" t="s">
        <v>561</v>
      </c>
      <c r="Q992" s="30">
        <v>10</v>
      </c>
      <c r="R992" s="6" t="s">
        <v>41</v>
      </c>
      <c r="S992" s="8">
        <v>3</v>
      </c>
      <c r="T992" s="23">
        <v>0</v>
      </c>
      <c r="U992" s="23">
        <v>0</v>
      </c>
      <c r="V992" s="23">
        <v>0</v>
      </c>
      <c r="W992" s="5">
        <f t="shared" si="30"/>
        <v>3</v>
      </c>
      <c r="X992" s="5">
        <f t="shared" si="31"/>
        <v>7</v>
      </c>
      <c r="Y992" s="13">
        <v>1968841000</v>
      </c>
      <c r="Z992" s="20">
        <v>1772.570555</v>
      </c>
      <c r="AA992" s="20">
        <v>1824.2588470000001</v>
      </c>
      <c r="AB992" s="20">
        <v>1877.4649440000001</v>
      </c>
      <c r="AC992" s="51"/>
    </row>
    <row r="993" spans="1:29" s="4" customFormat="1" ht="13.5" hidden="1" customHeight="1" x14ac:dyDescent="0.25">
      <c r="A993" s="25">
        <v>7</v>
      </c>
      <c r="B993" s="24" t="s">
        <v>1572</v>
      </c>
      <c r="C993" s="24" t="s">
        <v>88</v>
      </c>
      <c r="D993" s="25">
        <v>15</v>
      </c>
      <c r="E993" s="25" t="s">
        <v>89</v>
      </c>
      <c r="F993" s="24" t="s">
        <v>90</v>
      </c>
      <c r="G993" s="24" t="s">
        <v>91</v>
      </c>
      <c r="H993" s="24" t="s">
        <v>35</v>
      </c>
      <c r="I993" s="24" t="s">
        <v>92</v>
      </c>
      <c r="J993" s="24" t="s">
        <v>36</v>
      </c>
      <c r="K993" s="24" t="s">
        <v>93</v>
      </c>
      <c r="L993" s="26">
        <v>6</v>
      </c>
      <c r="M993" s="27">
        <v>2836</v>
      </c>
      <c r="N993" s="28" t="s">
        <v>1592</v>
      </c>
      <c r="O993" s="29" t="s">
        <v>1593</v>
      </c>
      <c r="P993" s="29" t="s">
        <v>67</v>
      </c>
      <c r="Q993" s="30">
        <v>4000</v>
      </c>
      <c r="R993" s="6" t="s">
        <v>41</v>
      </c>
      <c r="S993" s="8">
        <v>1000</v>
      </c>
      <c r="T993" s="23">
        <v>0</v>
      </c>
      <c r="U993" s="23">
        <v>0</v>
      </c>
      <c r="V993" s="23">
        <v>0</v>
      </c>
      <c r="W993" s="5">
        <f t="shared" si="30"/>
        <v>1000</v>
      </c>
      <c r="X993" s="5">
        <f t="shared" si="31"/>
        <v>3000</v>
      </c>
      <c r="Y993" s="13">
        <v>2481060000</v>
      </c>
      <c r="Z993" s="20">
        <v>2233.7271219999998</v>
      </c>
      <c r="AA993" s="20">
        <v>2298.8627750000001</v>
      </c>
      <c r="AB993" s="20">
        <v>2365.9111090000001</v>
      </c>
      <c r="AC993" s="51"/>
    </row>
    <row r="994" spans="1:29" s="4" customFormat="1" ht="13.5" hidden="1" customHeight="1" x14ac:dyDescent="0.25">
      <c r="A994" s="25">
        <v>7</v>
      </c>
      <c r="B994" s="24" t="s">
        <v>1572</v>
      </c>
      <c r="C994" s="24" t="s">
        <v>31</v>
      </c>
      <c r="D994" s="25">
        <v>16</v>
      </c>
      <c r="E994" s="25" t="s">
        <v>96</v>
      </c>
      <c r="F994" s="24" t="s">
        <v>33</v>
      </c>
      <c r="G994" s="24" t="s">
        <v>97</v>
      </c>
      <c r="H994" s="24" t="s">
        <v>59</v>
      </c>
      <c r="I994" s="24" t="s">
        <v>60</v>
      </c>
      <c r="J994" s="24" t="s">
        <v>36</v>
      </c>
      <c r="K994" s="24" t="s">
        <v>93</v>
      </c>
      <c r="L994" s="26">
        <v>7</v>
      </c>
      <c r="M994" s="27">
        <v>2855</v>
      </c>
      <c r="N994" s="28" t="s">
        <v>1594</v>
      </c>
      <c r="O994" s="29" t="s">
        <v>1595</v>
      </c>
      <c r="P994" s="29" t="s">
        <v>100</v>
      </c>
      <c r="Q994" s="30">
        <v>4</v>
      </c>
      <c r="R994" s="6" t="s">
        <v>41</v>
      </c>
      <c r="S994" s="8">
        <v>1</v>
      </c>
      <c r="T994" s="23">
        <v>0</v>
      </c>
      <c r="U994" s="23">
        <v>0</v>
      </c>
      <c r="V994" s="23">
        <v>0</v>
      </c>
      <c r="W994" s="5">
        <f t="shared" si="30"/>
        <v>1</v>
      </c>
      <c r="X994" s="5">
        <f t="shared" si="31"/>
        <v>3</v>
      </c>
      <c r="Y994" s="13">
        <v>1889385000</v>
      </c>
      <c r="Z994" s="20">
        <v>1701.035083</v>
      </c>
      <c r="AA994" s="20">
        <v>1750.637395</v>
      </c>
      <c r="AB994" s="20">
        <v>1801.6962590000001</v>
      </c>
      <c r="AC994" s="51"/>
    </row>
    <row r="995" spans="1:29" s="4" customFormat="1" ht="13.5" hidden="1" customHeight="1" x14ac:dyDescent="0.25">
      <c r="A995" s="25">
        <v>7</v>
      </c>
      <c r="B995" s="24" t="s">
        <v>1572</v>
      </c>
      <c r="C995" s="24" t="s">
        <v>101</v>
      </c>
      <c r="D995" s="25">
        <v>46</v>
      </c>
      <c r="E995" s="25" t="s">
        <v>102</v>
      </c>
      <c r="F995" s="24" t="s">
        <v>103</v>
      </c>
      <c r="G995" s="24" t="s">
        <v>104</v>
      </c>
      <c r="H995" s="24" t="s">
        <v>59</v>
      </c>
      <c r="I995" s="24" t="s">
        <v>105</v>
      </c>
      <c r="J995" s="24" t="s">
        <v>106</v>
      </c>
      <c r="K995" s="24" t="s">
        <v>107</v>
      </c>
      <c r="L995" s="26">
        <v>8</v>
      </c>
      <c r="M995" s="27">
        <v>2827</v>
      </c>
      <c r="N995" s="28" t="s">
        <v>1596</v>
      </c>
      <c r="O995" s="29" t="s">
        <v>1597</v>
      </c>
      <c r="P995" s="29" t="s">
        <v>110</v>
      </c>
      <c r="Q995" s="30">
        <v>482</v>
      </c>
      <c r="R995" s="6" t="s">
        <v>41</v>
      </c>
      <c r="S995" s="8">
        <v>482</v>
      </c>
      <c r="T995" s="23">
        <v>0</v>
      </c>
      <c r="U995" s="23">
        <v>0</v>
      </c>
      <c r="V995" s="23">
        <v>0</v>
      </c>
      <c r="W995" s="5">
        <f t="shared" si="30"/>
        <v>482</v>
      </c>
      <c r="X995" s="5">
        <f t="shared" si="31"/>
        <v>0</v>
      </c>
      <c r="Y995" s="13">
        <v>1327106000</v>
      </c>
      <c r="Z995" s="20">
        <v>1194.8093140000001</v>
      </c>
      <c r="AA995" s="20">
        <v>1229.650044</v>
      </c>
      <c r="AB995" s="20">
        <v>1265.513858</v>
      </c>
      <c r="AC995" s="51"/>
    </row>
    <row r="996" spans="1:29" s="4" customFormat="1" ht="13.5" hidden="1" customHeight="1" x14ac:dyDescent="0.25">
      <c r="A996" s="25">
        <v>7</v>
      </c>
      <c r="B996" s="24" t="s">
        <v>1572</v>
      </c>
      <c r="C996" s="24" t="s">
        <v>101</v>
      </c>
      <c r="D996" s="25">
        <v>47</v>
      </c>
      <c r="E996" s="25" t="s">
        <v>111</v>
      </c>
      <c r="F996" s="24" t="s">
        <v>103</v>
      </c>
      <c r="G996" s="24" t="s">
        <v>112</v>
      </c>
      <c r="H996" s="24" t="s">
        <v>59</v>
      </c>
      <c r="I996" s="24" t="s">
        <v>105</v>
      </c>
      <c r="J996" s="24" t="s">
        <v>106</v>
      </c>
      <c r="K996" s="24" t="s">
        <v>107</v>
      </c>
      <c r="L996" s="26">
        <v>8</v>
      </c>
      <c r="M996" s="27">
        <v>2827</v>
      </c>
      <c r="N996" s="28" t="s">
        <v>1596</v>
      </c>
      <c r="O996" s="29" t="s">
        <v>1598</v>
      </c>
      <c r="P996" s="29" t="s">
        <v>114</v>
      </c>
      <c r="Q996" s="30">
        <v>51912</v>
      </c>
      <c r="R996" s="6" t="s">
        <v>41</v>
      </c>
      <c r="S996" s="8">
        <v>51912</v>
      </c>
      <c r="T996" s="23">
        <v>0</v>
      </c>
      <c r="U996" s="23">
        <v>0</v>
      </c>
      <c r="V996" s="23">
        <v>0</v>
      </c>
      <c r="W996" s="5">
        <f t="shared" si="30"/>
        <v>51912</v>
      </c>
      <c r="X996" s="5">
        <f t="shared" si="31"/>
        <v>0</v>
      </c>
      <c r="Y996" s="13">
        <v>5132429000</v>
      </c>
      <c r="Z996" s="20">
        <v>4620.7852460000004</v>
      </c>
      <c r="AA996" s="20">
        <v>4755.5276949999998</v>
      </c>
      <c r="AB996" s="20">
        <v>4894.2268000000004</v>
      </c>
      <c r="AC996" s="51"/>
    </row>
    <row r="997" spans="1:29" s="4" customFormat="1" ht="13.5" hidden="1" customHeight="1" x14ac:dyDescent="0.25">
      <c r="A997" s="25">
        <v>7</v>
      </c>
      <c r="B997" s="24" t="s">
        <v>1572</v>
      </c>
      <c r="C997" s="24" t="s">
        <v>101</v>
      </c>
      <c r="D997" s="25">
        <v>48</v>
      </c>
      <c r="E997" s="25" t="s">
        <v>115</v>
      </c>
      <c r="F997" s="24" t="s">
        <v>103</v>
      </c>
      <c r="G997" s="24" t="s">
        <v>116</v>
      </c>
      <c r="H997" s="24" t="s">
        <v>59</v>
      </c>
      <c r="I997" s="24" t="s">
        <v>105</v>
      </c>
      <c r="J997" s="24" t="s">
        <v>106</v>
      </c>
      <c r="K997" s="24" t="s">
        <v>107</v>
      </c>
      <c r="L997" s="26">
        <v>8</v>
      </c>
      <c r="M997" s="27">
        <v>2827</v>
      </c>
      <c r="N997" s="28" t="s">
        <v>1596</v>
      </c>
      <c r="O997" s="29" t="s">
        <v>1599</v>
      </c>
      <c r="P997" s="29" t="s">
        <v>118</v>
      </c>
      <c r="Q997" s="30">
        <v>6170</v>
      </c>
      <c r="R997" s="6" t="s">
        <v>119</v>
      </c>
      <c r="S997" s="8">
        <v>6170</v>
      </c>
      <c r="T997" s="23">
        <v>0</v>
      </c>
      <c r="U997" s="23">
        <v>0</v>
      </c>
      <c r="V997" s="23">
        <v>0</v>
      </c>
      <c r="W997" s="5">
        <f t="shared" si="30"/>
        <v>1542.5</v>
      </c>
      <c r="X997" s="5">
        <f t="shared" si="31"/>
        <v>4627.5</v>
      </c>
      <c r="Y997" s="13">
        <v>9625200000</v>
      </c>
      <c r="Z997" s="20">
        <v>9581.2628910000003</v>
      </c>
      <c r="AA997" s="20">
        <v>9860.6532449999995</v>
      </c>
      <c r="AB997" s="20">
        <v>10148.24778</v>
      </c>
      <c r="AC997" s="51"/>
    </row>
    <row r="998" spans="1:29" s="4" customFormat="1" ht="13.5" hidden="1" customHeight="1" x14ac:dyDescent="0.25">
      <c r="A998" s="25">
        <v>7</v>
      </c>
      <c r="B998" s="24" t="s">
        <v>1572</v>
      </c>
      <c r="C998" s="24" t="s">
        <v>101</v>
      </c>
      <c r="D998" s="25">
        <v>49</v>
      </c>
      <c r="E998" s="25" t="s">
        <v>435</v>
      </c>
      <c r="F998" s="24" t="s">
        <v>103</v>
      </c>
      <c r="G998" s="24" t="s">
        <v>436</v>
      </c>
      <c r="H998" s="24" t="s">
        <v>59</v>
      </c>
      <c r="I998" s="24" t="s">
        <v>105</v>
      </c>
      <c r="J998" s="24" t="s">
        <v>106</v>
      </c>
      <c r="K998" s="24" t="s">
        <v>437</v>
      </c>
      <c r="L998" s="26">
        <v>9</v>
      </c>
      <c r="M998" s="27">
        <v>2850</v>
      </c>
      <c r="N998" s="28" t="s">
        <v>1600</v>
      </c>
      <c r="O998" s="29" t="s">
        <v>1601</v>
      </c>
      <c r="P998" s="29" t="s">
        <v>440</v>
      </c>
      <c r="Q998" s="30">
        <v>600</v>
      </c>
      <c r="R998" s="6" t="s">
        <v>41</v>
      </c>
      <c r="S998" s="8">
        <v>150</v>
      </c>
      <c r="T998" s="23">
        <v>0</v>
      </c>
      <c r="U998" s="23">
        <v>0</v>
      </c>
      <c r="V998" s="23">
        <v>0</v>
      </c>
      <c r="W998" s="5">
        <f t="shared" si="30"/>
        <v>150</v>
      </c>
      <c r="X998" s="5">
        <f t="shared" si="31"/>
        <v>450</v>
      </c>
      <c r="Y998" s="13">
        <v>2401026000</v>
      </c>
      <c r="Z998" s="20">
        <v>2161.671409</v>
      </c>
      <c r="AA998" s="20">
        <v>2224.705911</v>
      </c>
      <c r="AB998" s="20">
        <v>2289.5913959999998</v>
      </c>
      <c r="AC998" s="51"/>
    </row>
    <row r="999" spans="1:29" s="4" customFormat="1" ht="13.5" hidden="1" customHeight="1" x14ac:dyDescent="0.25">
      <c r="A999" s="25">
        <v>7</v>
      </c>
      <c r="B999" s="24" t="s">
        <v>1572</v>
      </c>
      <c r="C999" s="24" t="s">
        <v>120</v>
      </c>
      <c r="D999" s="25">
        <v>17</v>
      </c>
      <c r="E999" s="25" t="s">
        <v>121</v>
      </c>
      <c r="F999" s="24" t="s">
        <v>122</v>
      </c>
      <c r="G999" s="24" t="s">
        <v>123</v>
      </c>
      <c r="H999" s="24" t="s">
        <v>59</v>
      </c>
      <c r="I999" s="24" t="s">
        <v>124</v>
      </c>
      <c r="J999" s="24" t="s">
        <v>106</v>
      </c>
      <c r="K999" s="24" t="s">
        <v>125</v>
      </c>
      <c r="L999" s="26">
        <v>10</v>
      </c>
      <c r="M999" s="27">
        <v>2839</v>
      </c>
      <c r="N999" s="28" t="s">
        <v>1602</v>
      </c>
      <c r="O999" s="29" t="s">
        <v>1603</v>
      </c>
      <c r="P999" s="29" t="s">
        <v>128</v>
      </c>
      <c r="Q999" s="30">
        <v>2000</v>
      </c>
      <c r="R999" s="6" t="s">
        <v>41</v>
      </c>
      <c r="S999" s="8">
        <v>500</v>
      </c>
      <c r="T999" s="23">
        <v>0</v>
      </c>
      <c r="U999" s="23">
        <v>0</v>
      </c>
      <c r="V999" s="23">
        <v>0</v>
      </c>
      <c r="W999" s="5">
        <f t="shared" si="30"/>
        <v>500</v>
      </c>
      <c r="X999" s="5">
        <f t="shared" si="31"/>
        <v>1500</v>
      </c>
      <c r="Y999" s="13">
        <v>800342000</v>
      </c>
      <c r="Z999" s="20">
        <v>720.55713600000001</v>
      </c>
      <c r="AA999" s="20">
        <v>741.56863699999997</v>
      </c>
      <c r="AB999" s="20">
        <v>763.19713200000001</v>
      </c>
      <c r="AC999" s="51"/>
    </row>
    <row r="1000" spans="1:29" s="4" customFormat="1" ht="13.5" hidden="1" customHeight="1" x14ac:dyDescent="0.25">
      <c r="A1000" s="25">
        <v>7</v>
      </c>
      <c r="B1000" s="24" t="s">
        <v>1572</v>
      </c>
      <c r="C1000" s="24" t="s">
        <v>120</v>
      </c>
      <c r="D1000" s="25">
        <v>18</v>
      </c>
      <c r="E1000" s="25" t="s">
        <v>129</v>
      </c>
      <c r="F1000" s="24" t="s">
        <v>122</v>
      </c>
      <c r="G1000" s="24" t="s">
        <v>130</v>
      </c>
      <c r="H1000" s="24" t="s">
        <v>59</v>
      </c>
      <c r="I1000" s="24" t="s">
        <v>124</v>
      </c>
      <c r="J1000" s="24" t="s">
        <v>106</v>
      </c>
      <c r="K1000" s="24" t="s">
        <v>125</v>
      </c>
      <c r="L1000" s="26">
        <v>10</v>
      </c>
      <c r="M1000" s="27">
        <v>2839</v>
      </c>
      <c r="N1000" s="28" t="s">
        <v>1602</v>
      </c>
      <c r="O1000" s="29" t="s">
        <v>1604</v>
      </c>
      <c r="P1000" s="29" t="s">
        <v>132</v>
      </c>
      <c r="Q1000" s="30">
        <v>3500</v>
      </c>
      <c r="R1000" s="6" t="s">
        <v>41</v>
      </c>
      <c r="S1000" s="8">
        <v>875</v>
      </c>
      <c r="T1000" s="23">
        <v>0</v>
      </c>
      <c r="U1000" s="23">
        <v>0</v>
      </c>
      <c r="V1000" s="23">
        <v>0</v>
      </c>
      <c r="W1000" s="5">
        <f t="shared" si="30"/>
        <v>875</v>
      </c>
      <c r="X1000" s="5">
        <f t="shared" si="31"/>
        <v>2625</v>
      </c>
      <c r="Y1000" s="13">
        <v>526764000</v>
      </c>
      <c r="Z1000" s="20">
        <v>474.25217800000001</v>
      </c>
      <c r="AA1000" s="20">
        <v>488.08140700000001</v>
      </c>
      <c r="AB1000" s="20">
        <v>502.31627600000002</v>
      </c>
      <c r="AC1000" s="51"/>
    </row>
    <row r="1001" spans="1:29" s="4" customFormat="1" ht="13.5" hidden="1" customHeight="1" x14ac:dyDescent="0.25">
      <c r="A1001" s="25">
        <v>7</v>
      </c>
      <c r="B1001" s="24" t="s">
        <v>1572</v>
      </c>
      <c r="C1001" s="24" t="s">
        <v>120</v>
      </c>
      <c r="D1001" s="25">
        <v>19</v>
      </c>
      <c r="E1001" s="25" t="s">
        <v>133</v>
      </c>
      <c r="F1001" s="24" t="s">
        <v>122</v>
      </c>
      <c r="G1001" s="24" t="s">
        <v>134</v>
      </c>
      <c r="H1001" s="24" t="s">
        <v>59</v>
      </c>
      <c r="I1001" s="24" t="s">
        <v>124</v>
      </c>
      <c r="J1001" s="24" t="s">
        <v>106</v>
      </c>
      <c r="K1001" s="24" t="s">
        <v>125</v>
      </c>
      <c r="L1001" s="26">
        <v>10</v>
      </c>
      <c r="M1001" s="27">
        <v>2839</v>
      </c>
      <c r="N1001" s="28" t="s">
        <v>1602</v>
      </c>
      <c r="O1001" s="29" t="s">
        <v>1605</v>
      </c>
      <c r="P1001" s="29" t="s">
        <v>136</v>
      </c>
      <c r="Q1001" s="30">
        <v>3000</v>
      </c>
      <c r="R1001" s="6" t="s">
        <v>41</v>
      </c>
      <c r="S1001" s="8">
        <v>750</v>
      </c>
      <c r="T1001" s="23">
        <v>0</v>
      </c>
      <c r="U1001" s="23">
        <v>0</v>
      </c>
      <c r="V1001" s="23">
        <v>0</v>
      </c>
      <c r="W1001" s="5">
        <f t="shared" si="30"/>
        <v>750</v>
      </c>
      <c r="X1001" s="5">
        <f t="shared" si="31"/>
        <v>2250</v>
      </c>
      <c r="Y1001" s="13">
        <v>2811392000</v>
      </c>
      <c r="Z1001" s="20">
        <v>2531.128847</v>
      </c>
      <c r="AA1001" s="20">
        <v>2604.9367560000001</v>
      </c>
      <c r="AB1001" s="20">
        <v>2680.9120039999998</v>
      </c>
      <c r="AC1001" s="51"/>
    </row>
    <row r="1002" spans="1:29" s="4" customFormat="1" ht="13.5" hidden="1" customHeight="1" x14ac:dyDescent="0.25">
      <c r="A1002" s="25">
        <v>7</v>
      </c>
      <c r="B1002" s="24" t="s">
        <v>1572</v>
      </c>
      <c r="C1002" s="24" t="s">
        <v>120</v>
      </c>
      <c r="D1002" s="25">
        <v>20</v>
      </c>
      <c r="E1002" s="25" t="s">
        <v>137</v>
      </c>
      <c r="F1002" s="24" t="s">
        <v>122</v>
      </c>
      <c r="G1002" s="24" t="s">
        <v>138</v>
      </c>
      <c r="H1002" s="24" t="s">
        <v>59</v>
      </c>
      <c r="I1002" s="24" t="s">
        <v>124</v>
      </c>
      <c r="J1002" s="24" t="s">
        <v>106</v>
      </c>
      <c r="K1002" s="24" t="s">
        <v>125</v>
      </c>
      <c r="L1002" s="26">
        <v>10</v>
      </c>
      <c r="M1002" s="27">
        <v>2839</v>
      </c>
      <c r="N1002" s="28" t="s">
        <v>1602</v>
      </c>
      <c r="O1002" s="29" t="s">
        <v>1606</v>
      </c>
      <c r="P1002" s="29" t="s">
        <v>140</v>
      </c>
      <c r="Q1002" s="30">
        <v>1500</v>
      </c>
      <c r="R1002" s="6" t="s">
        <v>41</v>
      </c>
      <c r="S1002" s="8">
        <v>375</v>
      </c>
      <c r="T1002" s="23">
        <v>0</v>
      </c>
      <c r="U1002" s="23">
        <v>0</v>
      </c>
      <c r="V1002" s="23">
        <v>0</v>
      </c>
      <c r="W1002" s="5">
        <f t="shared" si="30"/>
        <v>375</v>
      </c>
      <c r="X1002" s="5">
        <f t="shared" si="31"/>
        <v>1125</v>
      </c>
      <c r="Y1002" s="13">
        <v>663553000</v>
      </c>
      <c r="Z1002" s="20">
        <v>597.40465700000004</v>
      </c>
      <c r="AA1002" s="20">
        <v>614.82502199999999</v>
      </c>
      <c r="AB1002" s="20">
        <v>632.75692900000001</v>
      </c>
      <c r="AC1002" s="51"/>
    </row>
    <row r="1003" spans="1:29" s="4" customFormat="1" ht="13.5" hidden="1" customHeight="1" x14ac:dyDescent="0.25">
      <c r="A1003" s="25">
        <v>7</v>
      </c>
      <c r="B1003" s="24" t="s">
        <v>1572</v>
      </c>
      <c r="C1003" s="24" t="s">
        <v>120</v>
      </c>
      <c r="D1003" s="25">
        <v>23</v>
      </c>
      <c r="E1003" s="25" t="s">
        <v>145</v>
      </c>
      <c r="F1003" s="24" t="s">
        <v>122</v>
      </c>
      <c r="G1003" s="24" t="s">
        <v>146</v>
      </c>
      <c r="H1003" s="24" t="s">
        <v>35</v>
      </c>
      <c r="I1003" s="24"/>
      <c r="J1003" s="24" t="s">
        <v>106</v>
      </c>
      <c r="K1003" s="24" t="s">
        <v>125</v>
      </c>
      <c r="L1003" s="26">
        <v>10</v>
      </c>
      <c r="M1003" s="27">
        <v>2839</v>
      </c>
      <c r="N1003" s="28" t="s">
        <v>1602</v>
      </c>
      <c r="O1003" s="29" t="s">
        <v>1607</v>
      </c>
      <c r="P1003" s="29" t="s">
        <v>148</v>
      </c>
      <c r="Q1003" s="30">
        <v>2000</v>
      </c>
      <c r="R1003" s="6" t="s">
        <v>41</v>
      </c>
      <c r="S1003" s="8">
        <v>500</v>
      </c>
      <c r="T1003" s="23">
        <v>0</v>
      </c>
      <c r="U1003" s="23">
        <v>0</v>
      </c>
      <c r="V1003" s="23">
        <v>0</v>
      </c>
      <c r="W1003" s="5">
        <f t="shared" si="30"/>
        <v>500</v>
      </c>
      <c r="X1003" s="5">
        <f t="shared" si="31"/>
        <v>1500</v>
      </c>
      <c r="Y1003" s="13">
        <v>2279843000</v>
      </c>
      <c r="Z1003" s="20">
        <v>2054.0268380000002</v>
      </c>
      <c r="AA1003" s="20">
        <v>2215.38042</v>
      </c>
      <c r="AB1003" s="20">
        <v>2278.535625</v>
      </c>
      <c r="AC1003" s="51"/>
    </row>
    <row r="1004" spans="1:29" s="4" customFormat="1" ht="13.5" hidden="1" customHeight="1" x14ac:dyDescent="0.25">
      <c r="A1004" s="25">
        <v>7</v>
      </c>
      <c r="B1004" s="24" t="s">
        <v>1572</v>
      </c>
      <c r="C1004" s="24" t="s">
        <v>149</v>
      </c>
      <c r="D1004" s="25">
        <v>100</v>
      </c>
      <c r="E1004" s="25" t="s">
        <v>150</v>
      </c>
      <c r="F1004" s="24" t="s">
        <v>151</v>
      </c>
      <c r="G1004" s="24" t="s">
        <v>152</v>
      </c>
      <c r="H1004" s="24" t="s">
        <v>59</v>
      </c>
      <c r="I1004" s="24"/>
      <c r="J1004" s="24" t="s">
        <v>153</v>
      </c>
      <c r="K1004" s="24" t="s">
        <v>154</v>
      </c>
      <c r="L1004" s="26">
        <v>11</v>
      </c>
      <c r="M1004" s="27">
        <v>2866</v>
      </c>
      <c r="N1004" s="28" t="s">
        <v>1608</v>
      </c>
      <c r="O1004" s="29" t="s">
        <v>1609</v>
      </c>
      <c r="P1004" s="29" t="s">
        <v>157</v>
      </c>
      <c r="Q1004" s="30">
        <v>4</v>
      </c>
      <c r="R1004" s="6" t="s">
        <v>41</v>
      </c>
      <c r="S1004" s="8">
        <v>1</v>
      </c>
      <c r="T1004" s="23">
        <v>0</v>
      </c>
      <c r="U1004" s="23">
        <v>0</v>
      </c>
      <c r="V1004" s="23">
        <v>0</v>
      </c>
      <c r="W1004" s="5">
        <f t="shared" si="30"/>
        <v>1</v>
      </c>
      <c r="X1004" s="5">
        <f t="shared" si="31"/>
        <v>3</v>
      </c>
      <c r="Y1004" s="13">
        <v>380568000</v>
      </c>
      <c r="Z1004" s="20">
        <v>344.08793400000002</v>
      </c>
      <c r="AA1004" s="20">
        <v>455.57956799999999</v>
      </c>
      <c r="AB1004" s="20">
        <v>467.40864900000003</v>
      </c>
      <c r="AC1004" s="51"/>
    </row>
    <row r="1005" spans="1:29" s="4" customFormat="1" ht="13.5" hidden="1" customHeight="1" x14ac:dyDescent="0.25">
      <c r="A1005" s="25">
        <v>7</v>
      </c>
      <c r="B1005" s="24" t="s">
        <v>1572</v>
      </c>
      <c r="C1005" s="24" t="s">
        <v>149</v>
      </c>
      <c r="D1005" s="25">
        <v>101</v>
      </c>
      <c r="E1005" s="25" t="s">
        <v>158</v>
      </c>
      <c r="F1005" s="24" t="s">
        <v>151</v>
      </c>
      <c r="G1005" s="24" t="s">
        <v>152</v>
      </c>
      <c r="H1005" s="24" t="s">
        <v>59</v>
      </c>
      <c r="I1005" s="24"/>
      <c r="J1005" s="24" t="s">
        <v>153</v>
      </c>
      <c r="K1005" s="24" t="s">
        <v>154</v>
      </c>
      <c r="L1005" s="26">
        <v>11</v>
      </c>
      <c r="M1005" s="27">
        <v>2866</v>
      </c>
      <c r="N1005" s="28" t="s">
        <v>1608</v>
      </c>
      <c r="O1005" s="29" t="s">
        <v>1610</v>
      </c>
      <c r="P1005" s="29" t="s">
        <v>160</v>
      </c>
      <c r="Q1005" s="30">
        <v>4</v>
      </c>
      <c r="R1005" s="6" t="s">
        <v>41</v>
      </c>
      <c r="S1005" s="8">
        <v>1</v>
      </c>
      <c r="T1005" s="23">
        <v>0</v>
      </c>
      <c r="U1005" s="23">
        <v>0</v>
      </c>
      <c r="V1005" s="23">
        <v>0</v>
      </c>
      <c r="W1005" s="5">
        <f t="shared" si="30"/>
        <v>1</v>
      </c>
      <c r="X1005" s="5">
        <f t="shared" si="31"/>
        <v>3</v>
      </c>
      <c r="Y1005" s="13">
        <v>240103000</v>
      </c>
      <c r="Z1005" s="20">
        <v>216.16714099999999</v>
      </c>
      <c r="AA1005" s="20">
        <v>222.47059100000001</v>
      </c>
      <c r="AB1005" s="20">
        <v>228.95913999999999</v>
      </c>
      <c r="AC1005" s="51"/>
    </row>
    <row r="1006" spans="1:29" s="4" customFormat="1" ht="13.5" hidden="1" customHeight="1" x14ac:dyDescent="0.25">
      <c r="A1006" s="25">
        <v>7</v>
      </c>
      <c r="B1006" s="24" t="s">
        <v>1572</v>
      </c>
      <c r="C1006" s="24" t="s">
        <v>161</v>
      </c>
      <c r="D1006" s="25">
        <v>25</v>
      </c>
      <c r="E1006" s="25" t="s">
        <v>162</v>
      </c>
      <c r="F1006" s="24" t="s">
        <v>163</v>
      </c>
      <c r="G1006" s="24" t="s">
        <v>164</v>
      </c>
      <c r="H1006" s="24" t="s">
        <v>35</v>
      </c>
      <c r="I1006" s="24"/>
      <c r="J1006" s="24" t="s">
        <v>106</v>
      </c>
      <c r="K1006" s="24" t="s">
        <v>165</v>
      </c>
      <c r="L1006" s="26">
        <v>12</v>
      </c>
      <c r="M1006" s="27">
        <v>2830</v>
      </c>
      <c r="N1006" s="28" t="s">
        <v>1611</v>
      </c>
      <c r="O1006" s="29" t="s">
        <v>1612</v>
      </c>
      <c r="P1006" s="29" t="s">
        <v>55</v>
      </c>
      <c r="Q1006" s="30">
        <v>40000</v>
      </c>
      <c r="R1006" s="6" t="s">
        <v>41</v>
      </c>
      <c r="S1006" s="8">
        <v>10000</v>
      </c>
      <c r="T1006" s="23">
        <v>0</v>
      </c>
      <c r="U1006" s="23">
        <v>0</v>
      </c>
      <c r="V1006" s="23">
        <v>0</v>
      </c>
      <c r="W1006" s="5">
        <f t="shared" si="30"/>
        <v>10000</v>
      </c>
      <c r="X1006" s="5">
        <f t="shared" si="31"/>
        <v>30000</v>
      </c>
      <c r="Y1006" s="13">
        <v>1552663000</v>
      </c>
      <c r="Z1006" s="20">
        <v>1397.880844</v>
      </c>
      <c r="AA1006" s="20">
        <v>1438.6431560000001</v>
      </c>
      <c r="AB1006" s="20">
        <v>1480.6024359999999</v>
      </c>
      <c r="AC1006" s="51"/>
    </row>
    <row r="1007" spans="1:29" s="4" customFormat="1" ht="13.5" hidden="1" customHeight="1" x14ac:dyDescent="0.25">
      <c r="A1007" s="25">
        <v>7</v>
      </c>
      <c r="B1007" s="24" t="s">
        <v>1572</v>
      </c>
      <c r="C1007" s="24" t="s">
        <v>161</v>
      </c>
      <c r="D1007" s="25">
        <v>26</v>
      </c>
      <c r="E1007" s="25" t="s">
        <v>168</v>
      </c>
      <c r="F1007" s="24" t="s">
        <v>163</v>
      </c>
      <c r="G1007" s="24" t="s">
        <v>169</v>
      </c>
      <c r="H1007" s="24" t="s">
        <v>35</v>
      </c>
      <c r="I1007" s="24"/>
      <c r="J1007" s="24" t="s">
        <v>106</v>
      </c>
      <c r="K1007" s="24" t="s">
        <v>165</v>
      </c>
      <c r="L1007" s="26">
        <v>12</v>
      </c>
      <c r="M1007" s="27">
        <v>2830</v>
      </c>
      <c r="N1007" s="28" t="s">
        <v>1611</v>
      </c>
      <c r="O1007" s="29" t="s">
        <v>1613</v>
      </c>
      <c r="P1007" s="29" t="s">
        <v>171</v>
      </c>
      <c r="Q1007" s="30">
        <v>6000</v>
      </c>
      <c r="R1007" s="6" t="s">
        <v>41</v>
      </c>
      <c r="S1007" s="8">
        <v>1500</v>
      </c>
      <c r="T1007" s="23">
        <v>0</v>
      </c>
      <c r="U1007" s="23">
        <v>0</v>
      </c>
      <c r="V1007" s="23">
        <v>0</v>
      </c>
      <c r="W1007" s="5">
        <f t="shared" si="30"/>
        <v>1500</v>
      </c>
      <c r="X1007" s="5">
        <f t="shared" si="31"/>
        <v>4500</v>
      </c>
      <c r="Y1007" s="13">
        <v>2096896000</v>
      </c>
      <c r="Z1007" s="20">
        <v>1887.8596970000001</v>
      </c>
      <c r="AA1007" s="20">
        <v>1942.9098289999999</v>
      </c>
      <c r="AB1007" s="20">
        <v>1999.576485</v>
      </c>
      <c r="AC1007" s="51"/>
    </row>
    <row r="1008" spans="1:29" s="4" customFormat="1" ht="13.5" hidden="1" customHeight="1" x14ac:dyDescent="0.25">
      <c r="A1008" s="25">
        <v>7</v>
      </c>
      <c r="B1008" s="24" t="s">
        <v>1572</v>
      </c>
      <c r="C1008" s="24" t="s">
        <v>161</v>
      </c>
      <c r="D1008" s="25">
        <v>27</v>
      </c>
      <c r="E1008" s="25" t="s">
        <v>172</v>
      </c>
      <c r="F1008" s="24" t="s">
        <v>163</v>
      </c>
      <c r="G1008" s="24" t="s">
        <v>173</v>
      </c>
      <c r="H1008" s="24" t="s">
        <v>35</v>
      </c>
      <c r="I1008" s="24"/>
      <c r="J1008" s="24" t="s">
        <v>106</v>
      </c>
      <c r="K1008" s="24" t="s">
        <v>165</v>
      </c>
      <c r="L1008" s="26">
        <v>12</v>
      </c>
      <c r="M1008" s="27">
        <v>2830</v>
      </c>
      <c r="N1008" s="28" t="s">
        <v>1611</v>
      </c>
      <c r="O1008" s="29" t="s">
        <v>1614</v>
      </c>
      <c r="P1008" s="29" t="s">
        <v>40</v>
      </c>
      <c r="Q1008" s="30">
        <v>6000</v>
      </c>
      <c r="R1008" s="6" t="s">
        <v>41</v>
      </c>
      <c r="S1008" s="8">
        <v>1500</v>
      </c>
      <c r="T1008" s="23">
        <v>0</v>
      </c>
      <c r="U1008" s="23">
        <v>0</v>
      </c>
      <c r="V1008" s="23">
        <v>0</v>
      </c>
      <c r="W1008" s="5">
        <f t="shared" si="30"/>
        <v>1500</v>
      </c>
      <c r="X1008" s="5">
        <f t="shared" si="31"/>
        <v>4500</v>
      </c>
      <c r="Y1008" s="13">
        <v>2240957000</v>
      </c>
      <c r="Z1008" s="20">
        <v>1620.88923</v>
      </c>
      <c r="AA1008" s="20">
        <v>2076.3921839999998</v>
      </c>
      <c r="AB1008" s="20">
        <v>2533.6227210000002</v>
      </c>
      <c r="AC1008" s="51"/>
    </row>
    <row r="1009" spans="1:29" s="4" customFormat="1" ht="13.5" hidden="1" customHeight="1" x14ac:dyDescent="0.25">
      <c r="A1009" s="25">
        <v>7</v>
      </c>
      <c r="B1009" s="24" t="s">
        <v>1572</v>
      </c>
      <c r="C1009" s="24" t="s">
        <v>175</v>
      </c>
      <c r="D1009" s="25">
        <v>30</v>
      </c>
      <c r="E1009" s="25" t="s">
        <v>176</v>
      </c>
      <c r="F1009" s="24" t="s">
        <v>163</v>
      </c>
      <c r="G1009" s="24" t="s">
        <v>177</v>
      </c>
      <c r="H1009" s="24" t="s">
        <v>35</v>
      </c>
      <c r="I1009" s="24"/>
      <c r="J1009" s="24" t="s">
        <v>106</v>
      </c>
      <c r="K1009" s="24" t="s">
        <v>178</v>
      </c>
      <c r="L1009" s="26">
        <v>13</v>
      </c>
      <c r="M1009" s="27">
        <v>2828</v>
      </c>
      <c r="N1009" s="28" t="s">
        <v>1615</v>
      </c>
      <c r="O1009" s="29" t="s">
        <v>1616</v>
      </c>
      <c r="P1009" s="29" t="s">
        <v>47</v>
      </c>
      <c r="Q1009" s="30">
        <v>20</v>
      </c>
      <c r="R1009" s="6" t="s">
        <v>41</v>
      </c>
      <c r="S1009" s="8">
        <v>5</v>
      </c>
      <c r="T1009" s="23">
        <v>0</v>
      </c>
      <c r="U1009" s="23">
        <v>0</v>
      </c>
      <c r="V1009" s="23">
        <v>0</v>
      </c>
      <c r="W1009" s="5">
        <f t="shared" si="30"/>
        <v>5</v>
      </c>
      <c r="X1009" s="5">
        <f t="shared" si="31"/>
        <v>15</v>
      </c>
      <c r="Y1009" s="13">
        <v>280850000</v>
      </c>
      <c r="Z1009" s="20">
        <v>252.85276400000001</v>
      </c>
      <c r="AA1009" s="20">
        <v>260.22597000000002</v>
      </c>
      <c r="AB1009" s="20">
        <v>267.81568700000003</v>
      </c>
      <c r="AC1009" s="51"/>
    </row>
    <row r="1010" spans="1:29" s="4" customFormat="1" ht="13.5" hidden="1" customHeight="1" x14ac:dyDescent="0.25">
      <c r="A1010" s="25">
        <v>7</v>
      </c>
      <c r="B1010" s="24" t="s">
        <v>1572</v>
      </c>
      <c r="C1010" s="24" t="s">
        <v>175</v>
      </c>
      <c r="D1010" s="25">
        <v>31</v>
      </c>
      <c r="E1010" s="25" t="s">
        <v>181</v>
      </c>
      <c r="F1010" s="24" t="s">
        <v>163</v>
      </c>
      <c r="G1010" s="24" t="s">
        <v>177</v>
      </c>
      <c r="H1010" s="24" t="s">
        <v>35</v>
      </c>
      <c r="I1010" s="24"/>
      <c r="J1010" s="24" t="s">
        <v>106</v>
      </c>
      <c r="K1010" s="24" t="s">
        <v>178</v>
      </c>
      <c r="L1010" s="26">
        <v>13</v>
      </c>
      <c r="M1010" s="27">
        <v>2828</v>
      </c>
      <c r="N1010" s="28" t="s">
        <v>1615</v>
      </c>
      <c r="O1010" s="29" t="s">
        <v>1617</v>
      </c>
      <c r="P1010" s="29" t="s">
        <v>183</v>
      </c>
      <c r="Q1010" s="30">
        <v>20</v>
      </c>
      <c r="R1010" s="6" t="s">
        <v>41</v>
      </c>
      <c r="S1010" s="8">
        <v>5</v>
      </c>
      <c r="T1010" s="23">
        <v>0</v>
      </c>
      <c r="U1010" s="23">
        <v>0</v>
      </c>
      <c r="V1010" s="23">
        <v>0</v>
      </c>
      <c r="W1010" s="5">
        <f t="shared" si="30"/>
        <v>5</v>
      </c>
      <c r="X1010" s="5">
        <f t="shared" si="31"/>
        <v>15</v>
      </c>
      <c r="Y1010" s="13">
        <v>894344000</v>
      </c>
      <c r="Z1010" s="20">
        <v>805.188219</v>
      </c>
      <c r="AA1010" s="20">
        <v>828.66756799999996</v>
      </c>
      <c r="AB1010" s="20">
        <v>852.83637899999997</v>
      </c>
      <c r="AC1010" s="51"/>
    </row>
    <row r="1011" spans="1:29" s="4" customFormat="1" ht="13.5" hidden="1" customHeight="1" x14ac:dyDescent="0.25">
      <c r="A1011" s="25">
        <v>7</v>
      </c>
      <c r="B1011" s="24" t="s">
        <v>1572</v>
      </c>
      <c r="C1011" s="24" t="s">
        <v>175</v>
      </c>
      <c r="D1011" s="25">
        <v>32</v>
      </c>
      <c r="E1011" s="25" t="s">
        <v>184</v>
      </c>
      <c r="F1011" s="24" t="s">
        <v>163</v>
      </c>
      <c r="G1011" s="24" t="s">
        <v>177</v>
      </c>
      <c r="H1011" s="24" t="s">
        <v>35</v>
      </c>
      <c r="I1011" s="24"/>
      <c r="J1011" s="24" t="s">
        <v>106</v>
      </c>
      <c r="K1011" s="24" t="s">
        <v>178</v>
      </c>
      <c r="L1011" s="26">
        <v>13</v>
      </c>
      <c r="M1011" s="27">
        <v>2828</v>
      </c>
      <c r="N1011" s="28" t="s">
        <v>1615</v>
      </c>
      <c r="O1011" s="29" t="s">
        <v>1618</v>
      </c>
      <c r="P1011" s="29" t="s">
        <v>40</v>
      </c>
      <c r="Q1011" s="30">
        <v>16</v>
      </c>
      <c r="R1011" s="6" t="s">
        <v>41</v>
      </c>
      <c r="S1011" s="8">
        <v>4</v>
      </c>
      <c r="T1011" s="23">
        <v>0</v>
      </c>
      <c r="U1011" s="23">
        <v>0</v>
      </c>
      <c r="V1011" s="23">
        <v>0</v>
      </c>
      <c r="W1011" s="5">
        <f t="shared" si="30"/>
        <v>4</v>
      </c>
      <c r="X1011" s="5">
        <f t="shared" si="31"/>
        <v>12</v>
      </c>
      <c r="Y1011" s="13">
        <v>217401000</v>
      </c>
      <c r="Z1011" s="20">
        <v>195.72843499999999</v>
      </c>
      <c r="AA1011" s="20">
        <v>201.435891</v>
      </c>
      <c r="AB1011" s="20">
        <v>207.31094400000001</v>
      </c>
      <c r="AC1011" s="51"/>
    </row>
    <row r="1012" spans="1:29" s="4" customFormat="1" ht="13.5" hidden="1" customHeight="1" x14ac:dyDescent="0.25">
      <c r="A1012" s="25">
        <v>7</v>
      </c>
      <c r="B1012" s="24" t="s">
        <v>1572</v>
      </c>
      <c r="C1012" s="24" t="s">
        <v>186</v>
      </c>
      <c r="D1012" s="25">
        <v>33</v>
      </c>
      <c r="E1012" s="25" t="s">
        <v>187</v>
      </c>
      <c r="F1012" s="24" t="s">
        <v>188</v>
      </c>
      <c r="G1012" s="24" t="s">
        <v>189</v>
      </c>
      <c r="H1012" s="24" t="s">
        <v>59</v>
      </c>
      <c r="I1012" s="24"/>
      <c r="J1012" s="24" t="s">
        <v>106</v>
      </c>
      <c r="K1012" s="24" t="s">
        <v>190</v>
      </c>
      <c r="L1012" s="26">
        <v>14</v>
      </c>
      <c r="M1012" s="27">
        <v>2825</v>
      </c>
      <c r="N1012" s="28" t="s">
        <v>1619</v>
      </c>
      <c r="O1012" s="29" t="s">
        <v>1620</v>
      </c>
      <c r="P1012" s="29" t="s">
        <v>193</v>
      </c>
      <c r="Q1012" s="30">
        <v>180</v>
      </c>
      <c r="R1012" s="6" t="s">
        <v>41</v>
      </c>
      <c r="S1012" s="8">
        <v>45</v>
      </c>
      <c r="T1012" s="23">
        <v>0</v>
      </c>
      <c r="U1012" s="23">
        <v>0</v>
      </c>
      <c r="V1012" s="23">
        <v>0</v>
      </c>
      <c r="W1012" s="5">
        <f t="shared" si="30"/>
        <v>45</v>
      </c>
      <c r="X1012" s="5">
        <f t="shared" si="31"/>
        <v>135</v>
      </c>
      <c r="Y1012" s="13">
        <v>1969758000</v>
      </c>
      <c r="Z1012" s="20">
        <v>1773.395702</v>
      </c>
      <c r="AA1012" s="20">
        <v>1825.108056</v>
      </c>
      <c r="AB1012" s="20">
        <v>1878.338921</v>
      </c>
      <c r="AC1012" s="51"/>
    </row>
    <row r="1013" spans="1:29" s="4" customFormat="1" ht="13.5" hidden="1" customHeight="1" x14ac:dyDescent="0.25">
      <c r="A1013" s="32">
        <v>7</v>
      </c>
      <c r="B1013" s="31" t="s">
        <v>1572</v>
      </c>
      <c r="C1013" s="31" t="s">
        <v>186</v>
      </c>
      <c r="D1013" s="32">
        <v>38</v>
      </c>
      <c r="E1013" s="32" t="s">
        <v>194</v>
      </c>
      <c r="F1013" s="31" t="s">
        <v>188</v>
      </c>
      <c r="G1013" s="31" t="s">
        <v>195</v>
      </c>
      <c r="H1013" s="31" t="s">
        <v>35</v>
      </c>
      <c r="I1013" s="31"/>
      <c r="J1013" s="31" t="s">
        <v>106</v>
      </c>
      <c r="K1013" s="31" t="s">
        <v>190</v>
      </c>
      <c r="L1013" s="33">
        <v>14</v>
      </c>
      <c r="M1013" s="34">
        <v>2825</v>
      </c>
      <c r="N1013" s="35" t="s">
        <v>1619</v>
      </c>
      <c r="O1013" s="36" t="s">
        <v>1621</v>
      </c>
      <c r="P1013" s="36" t="s">
        <v>197</v>
      </c>
      <c r="Q1013" s="37">
        <v>150</v>
      </c>
      <c r="R1013" s="7" t="s">
        <v>41</v>
      </c>
      <c r="S1013" s="9">
        <v>38</v>
      </c>
      <c r="T1013" s="23">
        <v>0</v>
      </c>
      <c r="U1013" s="23">
        <v>0</v>
      </c>
      <c r="V1013" s="23">
        <v>0</v>
      </c>
      <c r="W1013" s="5">
        <f t="shared" si="30"/>
        <v>38</v>
      </c>
      <c r="X1013" s="5">
        <f t="shared" si="31"/>
        <v>112</v>
      </c>
      <c r="Y1013" s="14">
        <v>3282929000</v>
      </c>
      <c r="Z1013" s="20">
        <v>2955.6595040000002</v>
      </c>
      <c r="AA1013" s="20">
        <v>3041.846759</v>
      </c>
      <c r="AB1013" s="21">
        <v>3130.5648679999999</v>
      </c>
      <c r="AC1013" s="52"/>
    </row>
    <row r="1014" spans="1:29" s="4" customFormat="1" ht="13.5" hidden="1" customHeight="1" x14ac:dyDescent="0.25">
      <c r="A1014" s="25">
        <v>7</v>
      </c>
      <c r="B1014" s="24" t="s">
        <v>1572</v>
      </c>
      <c r="C1014" s="24" t="s">
        <v>186</v>
      </c>
      <c r="D1014" s="25">
        <v>39</v>
      </c>
      <c r="E1014" s="25" t="s">
        <v>198</v>
      </c>
      <c r="F1014" s="24" t="s">
        <v>188</v>
      </c>
      <c r="G1014" s="24" t="s">
        <v>195</v>
      </c>
      <c r="H1014" s="24" t="s">
        <v>35</v>
      </c>
      <c r="I1014" s="24"/>
      <c r="J1014" s="24" t="s">
        <v>106</v>
      </c>
      <c r="K1014" s="24" t="s">
        <v>190</v>
      </c>
      <c r="L1014" s="26">
        <v>14</v>
      </c>
      <c r="M1014" s="27">
        <v>2825</v>
      </c>
      <c r="N1014" s="28" t="s">
        <v>1619</v>
      </c>
      <c r="O1014" s="29" t="s">
        <v>1622</v>
      </c>
      <c r="P1014" s="29" t="s">
        <v>200</v>
      </c>
      <c r="Q1014" s="30">
        <v>2500</v>
      </c>
      <c r="R1014" s="6" t="s">
        <v>41</v>
      </c>
      <c r="S1014" s="8">
        <v>625</v>
      </c>
      <c r="T1014" s="23">
        <v>0</v>
      </c>
      <c r="U1014" s="23">
        <v>0</v>
      </c>
      <c r="V1014" s="23">
        <v>0</v>
      </c>
      <c r="W1014" s="5">
        <f t="shared" si="30"/>
        <v>625</v>
      </c>
      <c r="X1014" s="5">
        <f t="shared" si="31"/>
        <v>1875</v>
      </c>
      <c r="Y1014" s="13">
        <v>1499032000</v>
      </c>
      <c r="Z1014" s="20">
        <v>1685.127491</v>
      </c>
      <c r="AA1014" s="20">
        <v>2134.8431650000002</v>
      </c>
      <c r="AB1014" s="20">
        <v>2511.7842139999998</v>
      </c>
      <c r="AC1014" s="51"/>
    </row>
    <row r="1015" spans="1:29" s="4" customFormat="1" ht="13.5" hidden="1" customHeight="1" x14ac:dyDescent="0.25">
      <c r="A1015" s="25">
        <v>7</v>
      </c>
      <c r="B1015" s="24" t="s">
        <v>1572</v>
      </c>
      <c r="C1015" s="24" t="s">
        <v>186</v>
      </c>
      <c r="D1015" s="25">
        <v>40</v>
      </c>
      <c r="E1015" s="25" t="s">
        <v>201</v>
      </c>
      <c r="F1015" s="24" t="s">
        <v>188</v>
      </c>
      <c r="G1015" s="24" t="s">
        <v>195</v>
      </c>
      <c r="H1015" s="24" t="s">
        <v>35</v>
      </c>
      <c r="I1015" s="24"/>
      <c r="J1015" s="24" t="s">
        <v>106</v>
      </c>
      <c r="K1015" s="24" t="s">
        <v>190</v>
      </c>
      <c r="L1015" s="26">
        <v>14</v>
      </c>
      <c r="M1015" s="27">
        <v>2825</v>
      </c>
      <c r="N1015" s="28" t="s">
        <v>1619</v>
      </c>
      <c r="O1015" s="29" t="s">
        <v>1623</v>
      </c>
      <c r="P1015" s="29" t="s">
        <v>203</v>
      </c>
      <c r="Q1015" s="30">
        <v>200</v>
      </c>
      <c r="R1015" s="6" t="s">
        <v>41</v>
      </c>
      <c r="S1015" s="8">
        <v>50</v>
      </c>
      <c r="T1015" s="23">
        <v>0</v>
      </c>
      <c r="U1015" s="23">
        <v>0</v>
      </c>
      <c r="V1015" s="23">
        <v>0</v>
      </c>
      <c r="W1015" s="5">
        <f t="shared" si="30"/>
        <v>50</v>
      </c>
      <c r="X1015" s="5">
        <f t="shared" si="31"/>
        <v>150</v>
      </c>
      <c r="Y1015" s="13">
        <v>820732000</v>
      </c>
      <c r="Z1015" s="20">
        <v>738.91487600000005</v>
      </c>
      <c r="AA1015" s="20">
        <v>760.46168999999998</v>
      </c>
      <c r="AB1015" s="20">
        <v>782.64121699999998</v>
      </c>
      <c r="AC1015" s="51"/>
    </row>
    <row r="1016" spans="1:29" s="4" customFormat="1" ht="13.5" hidden="1" customHeight="1" x14ac:dyDescent="0.25">
      <c r="A1016" s="25">
        <v>7</v>
      </c>
      <c r="B1016" s="24" t="s">
        <v>1572</v>
      </c>
      <c r="C1016" s="24" t="s">
        <v>186</v>
      </c>
      <c r="D1016" s="25">
        <v>34</v>
      </c>
      <c r="E1016" s="25" t="s">
        <v>204</v>
      </c>
      <c r="F1016" s="24" t="s">
        <v>188</v>
      </c>
      <c r="G1016" s="24" t="s">
        <v>205</v>
      </c>
      <c r="H1016" s="24" t="s">
        <v>35</v>
      </c>
      <c r="I1016" s="24"/>
      <c r="J1016" s="24" t="s">
        <v>106</v>
      </c>
      <c r="K1016" s="24" t="s">
        <v>190</v>
      </c>
      <c r="L1016" s="26">
        <v>15</v>
      </c>
      <c r="M1016" s="27">
        <v>2847</v>
      </c>
      <c r="N1016" s="28" t="s">
        <v>1624</v>
      </c>
      <c r="O1016" s="29" t="s">
        <v>1625</v>
      </c>
      <c r="P1016" s="29" t="s">
        <v>208</v>
      </c>
      <c r="Q1016" s="30">
        <v>240</v>
      </c>
      <c r="R1016" s="6" t="s">
        <v>41</v>
      </c>
      <c r="S1016" s="8">
        <v>60</v>
      </c>
      <c r="T1016" s="23">
        <v>0</v>
      </c>
      <c r="U1016" s="23">
        <v>0</v>
      </c>
      <c r="V1016" s="23">
        <v>0</v>
      </c>
      <c r="W1016" s="5">
        <f t="shared" si="30"/>
        <v>60</v>
      </c>
      <c r="X1016" s="5">
        <f t="shared" si="31"/>
        <v>180</v>
      </c>
      <c r="Y1016" s="13">
        <v>2217678000</v>
      </c>
      <c r="Z1016" s="20">
        <v>1996.6010329999999</v>
      </c>
      <c r="AA1016" s="20">
        <v>2054.8220710000001</v>
      </c>
      <c r="AB1016" s="20">
        <v>2114.7527460000001</v>
      </c>
      <c r="AC1016" s="51"/>
    </row>
    <row r="1017" spans="1:29" s="4" customFormat="1" ht="13.5" hidden="1" customHeight="1" x14ac:dyDescent="0.25">
      <c r="A1017" s="25">
        <v>7</v>
      </c>
      <c r="B1017" s="24" t="s">
        <v>1572</v>
      </c>
      <c r="C1017" s="24" t="s">
        <v>186</v>
      </c>
      <c r="D1017" s="25">
        <v>35</v>
      </c>
      <c r="E1017" s="25" t="s">
        <v>209</v>
      </c>
      <c r="F1017" s="24" t="s">
        <v>188</v>
      </c>
      <c r="G1017" s="24" t="s">
        <v>205</v>
      </c>
      <c r="H1017" s="24" t="s">
        <v>35</v>
      </c>
      <c r="I1017" s="24"/>
      <c r="J1017" s="24" t="s">
        <v>106</v>
      </c>
      <c r="K1017" s="24" t="s">
        <v>190</v>
      </c>
      <c r="L1017" s="26">
        <v>15</v>
      </c>
      <c r="M1017" s="27">
        <v>2847</v>
      </c>
      <c r="N1017" s="28" t="s">
        <v>1624</v>
      </c>
      <c r="O1017" s="29" t="s">
        <v>1626</v>
      </c>
      <c r="P1017" s="29" t="s">
        <v>211</v>
      </c>
      <c r="Q1017" s="30">
        <v>60000</v>
      </c>
      <c r="R1017" s="6" t="s">
        <v>41</v>
      </c>
      <c r="S1017" s="8">
        <v>15000</v>
      </c>
      <c r="T1017" s="23">
        <v>0</v>
      </c>
      <c r="U1017" s="23">
        <v>0</v>
      </c>
      <c r="V1017" s="23">
        <v>0</v>
      </c>
      <c r="W1017" s="5">
        <f t="shared" si="30"/>
        <v>15000</v>
      </c>
      <c r="X1017" s="5">
        <f t="shared" si="31"/>
        <v>45000</v>
      </c>
      <c r="Y1017" s="13">
        <v>1980805000</v>
      </c>
      <c r="Z1017" s="20">
        <v>1797.919498</v>
      </c>
      <c r="AA1017" s="20">
        <v>2864.927005</v>
      </c>
      <c r="AB1017" s="20">
        <v>2933.9021600000001</v>
      </c>
      <c r="AC1017" s="51"/>
    </row>
    <row r="1018" spans="1:29" s="4" customFormat="1" ht="13.5" hidden="1" customHeight="1" x14ac:dyDescent="0.25">
      <c r="A1018" s="25">
        <v>7</v>
      </c>
      <c r="B1018" s="24" t="s">
        <v>1572</v>
      </c>
      <c r="C1018" s="24" t="s">
        <v>186</v>
      </c>
      <c r="D1018" s="25">
        <v>36</v>
      </c>
      <c r="E1018" s="25" t="s">
        <v>212</v>
      </c>
      <c r="F1018" s="24" t="s">
        <v>188</v>
      </c>
      <c r="G1018" s="24" t="s">
        <v>205</v>
      </c>
      <c r="H1018" s="24" t="s">
        <v>35</v>
      </c>
      <c r="I1018" s="24"/>
      <c r="J1018" s="24" t="s">
        <v>106</v>
      </c>
      <c r="K1018" s="24" t="s">
        <v>190</v>
      </c>
      <c r="L1018" s="26">
        <v>15</v>
      </c>
      <c r="M1018" s="27">
        <v>2847</v>
      </c>
      <c r="N1018" s="28" t="s">
        <v>1624</v>
      </c>
      <c r="O1018" s="29" t="s">
        <v>1627</v>
      </c>
      <c r="P1018" s="29" t="s">
        <v>200</v>
      </c>
      <c r="Q1018" s="30">
        <v>8000</v>
      </c>
      <c r="R1018" s="6" t="s">
        <v>41</v>
      </c>
      <c r="S1018" s="8">
        <v>2000</v>
      </c>
      <c r="T1018" s="23">
        <v>0</v>
      </c>
      <c r="U1018" s="23">
        <v>0</v>
      </c>
      <c r="V1018" s="23">
        <v>0</v>
      </c>
      <c r="W1018" s="5">
        <f t="shared" si="30"/>
        <v>2000</v>
      </c>
      <c r="X1018" s="5">
        <f t="shared" si="31"/>
        <v>6000</v>
      </c>
      <c r="Y1018" s="13">
        <v>1211718000</v>
      </c>
      <c r="Z1018" s="20">
        <v>1090.9235040000001</v>
      </c>
      <c r="AA1018" s="20">
        <v>1122.7349160000001</v>
      </c>
      <c r="AB1018" s="20">
        <v>1155.480458</v>
      </c>
      <c r="AC1018" s="51"/>
    </row>
    <row r="1019" spans="1:29" s="4" customFormat="1" ht="13.5" hidden="1" customHeight="1" x14ac:dyDescent="0.25">
      <c r="A1019" s="25">
        <v>7</v>
      </c>
      <c r="B1019" s="24" t="s">
        <v>1572</v>
      </c>
      <c r="C1019" s="24" t="s">
        <v>186</v>
      </c>
      <c r="D1019" s="25">
        <v>37</v>
      </c>
      <c r="E1019" s="25" t="s">
        <v>214</v>
      </c>
      <c r="F1019" s="24" t="s">
        <v>188</v>
      </c>
      <c r="G1019" s="24" t="s">
        <v>205</v>
      </c>
      <c r="H1019" s="24" t="s">
        <v>35</v>
      </c>
      <c r="I1019" s="24"/>
      <c r="J1019" s="24" t="s">
        <v>106</v>
      </c>
      <c r="K1019" s="24" t="s">
        <v>190</v>
      </c>
      <c r="L1019" s="26">
        <v>15</v>
      </c>
      <c r="M1019" s="27">
        <v>2847</v>
      </c>
      <c r="N1019" s="28" t="s">
        <v>1624</v>
      </c>
      <c r="O1019" s="29" t="s">
        <v>1628</v>
      </c>
      <c r="P1019" s="29" t="s">
        <v>64</v>
      </c>
      <c r="Q1019" s="30">
        <v>5000</v>
      </c>
      <c r="R1019" s="6" t="s">
        <v>41</v>
      </c>
      <c r="S1019" s="8">
        <v>1250</v>
      </c>
      <c r="T1019" s="23">
        <v>0</v>
      </c>
      <c r="U1019" s="23">
        <v>0</v>
      </c>
      <c r="V1019" s="23">
        <v>0</v>
      </c>
      <c r="W1019" s="5">
        <f t="shared" si="30"/>
        <v>1250</v>
      </c>
      <c r="X1019" s="5">
        <f t="shared" si="31"/>
        <v>3750</v>
      </c>
      <c r="Y1019" s="13">
        <v>216092000</v>
      </c>
      <c r="Z1019" s="20">
        <v>194.55042700000001</v>
      </c>
      <c r="AA1019" s="20">
        <v>200.22353200000001</v>
      </c>
      <c r="AB1019" s="20">
        <v>206.06322599999999</v>
      </c>
      <c r="AC1019" s="51"/>
    </row>
    <row r="1020" spans="1:29" s="4" customFormat="1" ht="13.5" hidden="1" customHeight="1" x14ac:dyDescent="0.25">
      <c r="A1020" s="25">
        <v>7</v>
      </c>
      <c r="B1020" s="24" t="s">
        <v>1572</v>
      </c>
      <c r="C1020" s="24" t="s">
        <v>216</v>
      </c>
      <c r="D1020" s="25">
        <v>43</v>
      </c>
      <c r="E1020" s="25" t="s">
        <v>217</v>
      </c>
      <c r="F1020" s="24" t="s">
        <v>163</v>
      </c>
      <c r="G1020" s="24" t="s">
        <v>218</v>
      </c>
      <c r="H1020" s="24" t="s">
        <v>35</v>
      </c>
      <c r="I1020" s="24"/>
      <c r="J1020" s="24" t="s">
        <v>106</v>
      </c>
      <c r="K1020" s="24" t="s">
        <v>219</v>
      </c>
      <c r="L1020" s="26">
        <v>16</v>
      </c>
      <c r="M1020" s="27">
        <v>2852</v>
      </c>
      <c r="N1020" s="28" t="s">
        <v>1629</v>
      </c>
      <c r="O1020" s="29" t="s">
        <v>1630</v>
      </c>
      <c r="P1020" s="29" t="s">
        <v>84</v>
      </c>
      <c r="Q1020" s="30">
        <v>4000</v>
      </c>
      <c r="R1020" s="6" t="s">
        <v>41</v>
      </c>
      <c r="S1020" s="8">
        <v>1000</v>
      </c>
      <c r="T1020" s="23">
        <v>0</v>
      </c>
      <c r="U1020" s="23">
        <v>0</v>
      </c>
      <c r="V1020" s="23">
        <v>0</v>
      </c>
      <c r="W1020" s="5">
        <f t="shared" si="30"/>
        <v>1000</v>
      </c>
      <c r="X1020" s="5">
        <f t="shared" si="31"/>
        <v>3000</v>
      </c>
      <c r="Y1020" s="13">
        <v>315753000</v>
      </c>
      <c r="Z1020" s="20">
        <v>284.27625699999999</v>
      </c>
      <c r="AA1020" s="20">
        <v>292.56577499999997</v>
      </c>
      <c r="AB1020" s="20">
        <v>301.09870999999998</v>
      </c>
      <c r="AC1020" s="51"/>
    </row>
    <row r="1021" spans="1:29" s="4" customFormat="1" ht="13.5" hidden="1" customHeight="1" x14ac:dyDescent="0.25">
      <c r="A1021" s="25">
        <v>7</v>
      </c>
      <c r="B1021" s="24" t="s">
        <v>1572</v>
      </c>
      <c r="C1021" s="24" t="s">
        <v>216</v>
      </c>
      <c r="D1021" s="25">
        <v>44</v>
      </c>
      <c r="E1021" s="25" t="s">
        <v>222</v>
      </c>
      <c r="F1021" s="24" t="s">
        <v>163</v>
      </c>
      <c r="G1021" s="24" t="s">
        <v>218</v>
      </c>
      <c r="H1021" s="24" t="s">
        <v>35</v>
      </c>
      <c r="I1021" s="24"/>
      <c r="J1021" s="24" t="s">
        <v>106</v>
      </c>
      <c r="K1021" s="24" t="s">
        <v>219</v>
      </c>
      <c r="L1021" s="26">
        <v>16</v>
      </c>
      <c r="M1021" s="27">
        <v>2852</v>
      </c>
      <c r="N1021" s="28" t="s">
        <v>1629</v>
      </c>
      <c r="O1021" s="29" t="s">
        <v>1631</v>
      </c>
      <c r="P1021" s="29" t="s">
        <v>224</v>
      </c>
      <c r="Q1021" s="30">
        <v>15000</v>
      </c>
      <c r="R1021" s="6" t="s">
        <v>41</v>
      </c>
      <c r="S1021" s="8">
        <v>3750</v>
      </c>
      <c r="T1021" s="23">
        <v>0</v>
      </c>
      <c r="U1021" s="23">
        <v>0</v>
      </c>
      <c r="V1021" s="23">
        <v>0</v>
      </c>
      <c r="W1021" s="5">
        <f t="shared" si="30"/>
        <v>3750</v>
      </c>
      <c r="X1021" s="5">
        <f t="shared" si="31"/>
        <v>11250</v>
      </c>
      <c r="Y1021" s="13">
        <v>820732000</v>
      </c>
      <c r="Z1021" s="20">
        <v>738.91487600000005</v>
      </c>
      <c r="AA1021" s="20">
        <v>760.46168999999998</v>
      </c>
      <c r="AB1021" s="20">
        <v>782.64121699999998</v>
      </c>
      <c r="AC1021" s="51"/>
    </row>
    <row r="1022" spans="1:29" s="4" customFormat="1" ht="13.5" hidden="1" customHeight="1" x14ac:dyDescent="0.25">
      <c r="A1022" s="25">
        <v>7</v>
      </c>
      <c r="B1022" s="24" t="s">
        <v>1572</v>
      </c>
      <c r="C1022" s="24" t="s">
        <v>216</v>
      </c>
      <c r="D1022" s="25">
        <v>45</v>
      </c>
      <c r="E1022" s="25" t="s">
        <v>225</v>
      </c>
      <c r="F1022" s="24" t="s">
        <v>163</v>
      </c>
      <c r="G1022" s="24" t="s">
        <v>218</v>
      </c>
      <c r="H1022" s="24" t="s">
        <v>35</v>
      </c>
      <c r="I1022" s="24"/>
      <c r="J1022" s="24" t="s">
        <v>106</v>
      </c>
      <c r="K1022" s="24" t="s">
        <v>219</v>
      </c>
      <c r="L1022" s="26">
        <v>16</v>
      </c>
      <c r="M1022" s="27">
        <v>2852</v>
      </c>
      <c r="N1022" s="28" t="s">
        <v>1629</v>
      </c>
      <c r="O1022" s="29" t="s">
        <v>1632</v>
      </c>
      <c r="P1022" s="29" t="s">
        <v>227</v>
      </c>
      <c r="Q1022" s="30">
        <v>25000</v>
      </c>
      <c r="R1022" s="6" t="s">
        <v>41</v>
      </c>
      <c r="S1022" s="8">
        <v>6250</v>
      </c>
      <c r="T1022" s="23">
        <v>0</v>
      </c>
      <c r="U1022" s="23">
        <v>0</v>
      </c>
      <c r="V1022" s="23">
        <v>0</v>
      </c>
      <c r="W1022" s="5">
        <f t="shared" si="30"/>
        <v>6250</v>
      </c>
      <c r="X1022" s="5">
        <f t="shared" si="31"/>
        <v>18750</v>
      </c>
      <c r="Y1022" s="13">
        <v>1200513000</v>
      </c>
      <c r="Z1022" s="20">
        <v>1080.8357040000001</v>
      </c>
      <c r="AA1022" s="20">
        <v>1112.3529559999999</v>
      </c>
      <c r="AB1022" s="20">
        <v>1144.7956979999999</v>
      </c>
      <c r="AC1022" s="51"/>
    </row>
    <row r="1023" spans="1:29" s="4" customFormat="1" ht="13.5" hidden="1" customHeight="1" x14ac:dyDescent="0.25">
      <c r="A1023" s="25">
        <v>7</v>
      </c>
      <c r="B1023" s="24" t="s">
        <v>1572</v>
      </c>
      <c r="C1023" s="24" t="s">
        <v>228</v>
      </c>
      <c r="D1023" s="25">
        <v>50</v>
      </c>
      <c r="E1023" s="25" t="s">
        <v>229</v>
      </c>
      <c r="F1023" s="24" t="s">
        <v>230</v>
      </c>
      <c r="G1023" s="24" t="s">
        <v>231</v>
      </c>
      <c r="H1023" s="24" t="s">
        <v>59</v>
      </c>
      <c r="I1023" s="24" t="s">
        <v>232</v>
      </c>
      <c r="J1023" s="24" t="s">
        <v>233</v>
      </c>
      <c r="K1023" s="24" t="s">
        <v>234</v>
      </c>
      <c r="L1023" s="26">
        <v>17</v>
      </c>
      <c r="M1023" s="27">
        <v>2829</v>
      </c>
      <c r="N1023" s="28" t="s">
        <v>1633</v>
      </c>
      <c r="O1023" s="29" t="s">
        <v>1634</v>
      </c>
      <c r="P1023" s="29" t="s">
        <v>64</v>
      </c>
      <c r="Q1023" s="30">
        <v>36</v>
      </c>
      <c r="R1023" s="6" t="s">
        <v>41</v>
      </c>
      <c r="S1023" s="8">
        <v>9</v>
      </c>
      <c r="T1023" s="23">
        <v>0</v>
      </c>
      <c r="U1023" s="23">
        <v>0</v>
      </c>
      <c r="V1023" s="23">
        <v>0</v>
      </c>
      <c r="W1023" s="5">
        <f t="shared" si="30"/>
        <v>9</v>
      </c>
      <c r="X1023" s="5">
        <f t="shared" si="31"/>
        <v>27</v>
      </c>
      <c r="Y1023" s="13">
        <v>1547160000</v>
      </c>
      <c r="Z1023" s="20">
        <v>1407.5031120000001</v>
      </c>
      <c r="AA1023" s="20">
        <v>2463.1260480000001</v>
      </c>
      <c r="AB1023" s="20">
        <v>2520.3823280000001</v>
      </c>
      <c r="AC1023" s="51"/>
    </row>
    <row r="1024" spans="1:29" s="4" customFormat="1" ht="13.5" hidden="1" customHeight="1" x14ac:dyDescent="0.25">
      <c r="A1024" s="25">
        <v>7</v>
      </c>
      <c r="B1024" s="24" t="s">
        <v>1572</v>
      </c>
      <c r="C1024" s="24" t="s">
        <v>228</v>
      </c>
      <c r="D1024" s="25">
        <v>51</v>
      </c>
      <c r="E1024" s="25" t="s">
        <v>237</v>
      </c>
      <c r="F1024" s="24" t="s">
        <v>230</v>
      </c>
      <c r="G1024" s="24" t="s">
        <v>238</v>
      </c>
      <c r="H1024" s="24" t="s">
        <v>59</v>
      </c>
      <c r="I1024" s="24" t="s">
        <v>232</v>
      </c>
      <c r="J1024" s="24" t="s">
        <v>233</v>
      </c>
      <c r="K1024" s="24" t="s">
        <v>234</v>
      </c>
      <c r="L1024" s="26">
        <v>17</v>
      </c>
      <c r="M1024" s="27">
        <v>2829</v>
      </c>
      <c r="N1024" s="28" t="s">
        <v>1633</v>
      </c>
      <c r="O1024" s="29" t="s">
        <v>1635</v>
      </c>
      <c r="P1024" s="29" t="s">
        <v>240</v>
      </c>
      <c r="Q1024" s="30">
        <v>800</v>
      </c>
      <c r="R1024" s="6" t="s">
        <v>41</v>
      </c>
      <c r="S1024" s="8">
        <v>200</v>
      </c>
      <c r="T1024" s="23">
        <v>0</v>
      </c>
      <c r="U1024" s="23">
        <v>0</v>
      </c>
      <c r="V1024" s="23">
        <v>0</v>
      </c>
      <c r="W1024" s="5">
        <f t="shared" si="30"/>
        <v>200</v>
      </c>
      <c r="X1024" s="5">
        <f t="shared" si="31"/>
        <v>600</v>
      </c>
      <c r="Y1024" s="13">
        <v>1198415000</v>
      </c>
      <c r="Z1024" s="20">
        <v>1402.2708399999999</v>
      </c>
      <c r="AA1024" s="20">
        <v>2757.7412020000002</v>
      </c>
      <c r="AB1024" s="20">
        <v>2514.840428</v>
      </c>
      <c r="AC1024" s="51"/>
    </row>
    <row r="1025" spans="1:29" s="4" customFormat="1" ht="13.5" hidden="1" customHeight="1" x14ac:dyDescent="0.25">
      <c r="A1025" s="25">
        <v>7</v>
      </c>
      <c r="B1025" s="24" t="s">
        <v>1572</v>
      </c>
      <c r="C1025" s="24" t="s">
        <v>228</v>
      </c>
      <c r="D1025" s="25">
        <v>52</v>
      </c>
      <c r="E1025" s="25" t="s">
        <v>241</v>
      </c>
      <c r="F1025" s="24" t="s">
        <v>230</v>
      </c>
      <c r="G1025" s="24" t="s">
        <v>238</v>
      </c>
      <c r="H1025" s="24" t="s">
        <v>59</v>
      </c>
      <c r="I1025" s="24" t="s">
        <v>232</v>
      </c>
      <c r="J1025" s="24" t="s">
        <v>233</v>
      </c>
      <c r="K1025" s="24" t="s">
        <v>234</v>
      </c>
      <c r="L1025" s="26">
        <v>17</v>
      </c>
      <c r="M1025" s="27">
        <v>2829</v>
      </c>
      <c r="N1025" s="28" t="s">
        <v>1633</v>
      </c>
      <c r="O1025" s="29" t="s">
        <v>1636</v>
      </c>
      <c r="P1025" s="29" t="s">
        <v>243</v>
      </c>
      <c r="Q1025" s="30">
        <v>800</v>
      </c>
      <c r="R1025" s="6" t="s">
        <v>41</v>
      </c>
      <c r="S1025" s="8">
        <v>200</v>
      </c>
      <c r="T1025" s="23">
        <v>0</v>
      </c>
      <c r="U1025" s="23">
        <v>0</v>
      </c>
      <c r="V1025" s="23">
        <v>0</v>
      </c>
      <c r="W1025" s="5">
        <f t="shared" si="30"/>
        <v>200</v>
      </c>
      <c r="X1025" s="5">
        <f t="shared" si="31"/>
        <v>600</v>
      </c>
      <c r="Y1025" s="13">
        <v>11088095000</v>
      </c>
      <c r="Z1025" s="20">
        <v>10099.359714</v>
      </c>
      <c r="AA1025" s="20">
        <v>18510.498113000001</v>
      </c>
      <c r="AB1025" s="20">
        <v>18933.709422</v>
      </c>
      <c r="AC1025" s="51"/>
    </row>
    <row r="1026" spans="1:29" s="4" customFormat="1" ht="13.5" hidden="1" customHeight="1" x14ac:dyDescent="0.25">
      <c r="A1026" s="25">
        <v>7</v>
      </c>
      <c r="B1026" s="24" t="s">
        <v>1572</v>
      </c>
      <c r="C1026" s="24" t="s">
        <v>244</v>
      </c>
      <c r="D1026" s="25">
        <v>54</v>
      </c>
      <c r="E1026" s="25" t="s">
        <v>245</v>
      </c>
      <c r="F1026" s="24" t="s">
        <v>246</v>
      </c>
      <c r="G1026" s="24" t="s">
        <v>247</v>
      </c>
      <c r="H1026" s="24" t="s">
        <v>35</v>
      </c>
      <c r="I1026" s="24"/>
      <c r="J1026" s="24" t="s">
        <v>233</v>
      </c>
      <c r="K1026" s="24" t="s">
        <v>248</v>
      </c>
      <c r="L1026" s="26">
        <v>18</v>
      </c>
      <c r="M1026" s="27">
        <v>2832</v>
      </c>
      <c r="N1026" s="28" t="s">
        <v>1637</v>
      </c>
      <c r="O1026" s="29" t="s">
        <v>1638</v>
      </c>
      <c r="P1026" s="29" t="s">
        <v>40</v>
      </c>
      <c r="Q1026" s="30">
        <v>886</v>
      </c>
      <c r="R1026" s="6" t="s">
        <v>41</v>
      </c>
      <c r="S1026" s="8">
        <v>222</v>
      </c>
      <c r="T1026" s="23">
        <v>0</v>
      </c>
      <c r="U1026" s="23">
        <v>0</v>
      </c>
      <c r="V1026" s="23">
        <v>0</v>
      </c>
      <c r="W1026" s="5">
        <f t="shared" si="30"/>
        <v>222</v>
      </c>
      <c r="X1026" s="5">
        <f t="shared" si="31"/>
        <v>664</v>
      </c>
      <c r="Y1026" s="13">
        <v>1994066000</v>
      </c>
      <c r="Z1026" s="20">
        <v>1804.026838</v>
      </c>
      <c r="AA1026" s="20">
        <v>2165.38042</v>
      </c>
      <c r="AB1026" s="20">
        <v>2828.535625</v>
      </c>
      <c r="AC1026" s="51"/>
    </row>
    <row r="1027" spans="1:29" s="4" customFormat="1" ht="13.5" hidden="1" customHeight="1" x14ac:dyDescent="0.25">
      <c r="A1027" s="25">
        <v>7</v>
      </c>
      <c r="B1027" s="24" t="s">
        <v>1572</v>
      </c>
      <c r="C1027" s="24" t="s">
        <v>244</v>
      </c>
      <c r="D1027" s="25">
        <v>55</v>
      </c>
      <c r="E1027" s="25" t="s">
        <v>251</v>
      </c>
      <c r="F1027" s="24" t="s">
        <v>252</v>
      </c>
      <c r="G1027" s="24" t="s">
        <v>253</v>
      </c>
      <c r="H1027" s="24" t="s">
        <v>35</v>
      </c>
      <c r="I1027" s="24"/>
      <c r="J1027" s="24" t="s">
        <v>233</v>
      </c>
      <c r="K1027" s="24" t="s">
        <v>248</v>
      </c>
      <c r="L1027" s="26">
        <v>18</v>
      </c>
      <c r="M1027" s="27">
        <v>2832</v>
      </c>
      <c r="N1027" s="28" t="s">
        <v>1637</v>
      </c>
      <c r="O1027" s="29" t="s">
        <v>1639</v>
      </c>
      <c r="P1027" s="29" t="s">
        <v>255</v>
      </c>
      <c r="Q1027" s="30">
        <v>200</v>
      </c>
      <c r="R1027" s="6" t="s">
        <v>41</v>
      </c>
      <c r="S1027" s="8">
        <v>50</v>
      </c>
      <c r="T1027" s="23">
        <v>0</v>
      </c>
      <c r="U1027" s="23">
        <v>0</v>
      </c>
      <c r="V1027" s="23">
        <v>0</v>
      </c>
      <c r="W1027" s="5">
        <f t="shared" si="30"/>
        <v>50</v>
      </c>
      <c r="X1027" s="5">
        <f t="shared" si="31"/>
        <v>150</v>
      </c>
      <c r="Y1027" s="13">
        <v>1424609000</v>
      </c>
      <c r="Z1027" s="20">
        <v>1282.5917019999999</v>
      </c>
      <c r="AA1027" s="20">
        <v>1319.992174</v>
      </c>
      <c r="AB1027" s="20">
        <v>1358.4908949999999</v>
      </c>
      <c r="AC1027" s="51"/>
    </row>
    <row r="1028" spans="1:29" s="4" customFormat="1" ht="13.5" hidden="1" customHeight="1" x14ac:dyDescent="0.25">
      <c r="A1028" s="25">
        <v>7</v>
      </c>
      <c r="B1028" s="24" t="s">
        <v>1572</v>
      </c>
      <c r="C1028" s="24" t="s">
        <v>186</v>
      </c>
      <c r="D1028" s="25">
        <v>56</v>
      </c>
      <c r="E1028" s="25" t="s">
        <v>256</v>
      </c>
      <c r="F1028" s="24" t="s">
        <v>188</v>
      </c>
      <c r="G1028" s="24" t="s">
        <v>257</v>
      </c>
      <c r="H1028" s="24" t="s">
        <v>35</v>
      </c>
      <c r="I1028" s="24"/>
      <c r="J1028" s="24" t="s">
        <v>233</v>
      </c>
      <c r="K1028" s="24" t="s">
        <v>258</v>
      </c>
      <c r="L1028" s="26">
        <v>19</v>
      </c>
      <c r="M1028" s="27">
        <v>2840</v>
      </c>
      <c r="N1028" s="28" t="s">
        <v>1640</v>
      </c>
      <c r="O1028" s="29" t="s">
        <v>1641</v>
      </c>
      <c r="P1028" s="29" t="s">
        <v>261</v>
      </c>
      <c r="Q1028" s="30">
        <v>114</v>
      </c>
      <c r="R1028" s="6" t="s">
        <v>41</v>
      </c>
      <c r="S1028" s="8">
        <v>29</v>
      </c>
      <c r="T1028" s="23">
        <v>0</v>
      </c>
      <c r="U1028" s="23">
        <v>0</v>
      </c>
      <c r="V1028" s="23">
        <v>0</v>
      </c>
      <c r="W1028" s="5">
        <f t="shared" si="30"/>
        <v>29</v>
      </c>
      <c r="X1028" s="5">
        <f t="shared" si="31"/>
        <v>85</v>
      </c>
      <c r="Y1028" s="13">
        <v>1552663000</v>
      </c>
      <c r="Z1028" s="20">
        <v>1397.880844</v>
      </c>
      <c r="AA1028" s="20">
        <v>1438.6431560000001</v>
      </c>
      <c r="AB1028" s="20">
        <v>1480.6024359999999</v>
      </c>
      <c r="AC1028" s="51"/>
    </row>
    <row r="1029" spans="1:29" s="4" customFormat="1" ht="13.5" hidden="1" customHeight="1" x14ac:dyDescent="0.25">
      <c r="A1029" s="25">
        <v>7</v>
      </c>
      <c r="B1029" s="24" t="s">
        <v>1572</v>
      </c>
      <c r="C1029" s="24" t="s">
        <v>244</v>
      </c>
      <c r="D1029" s="25">
        <v>58</v>
      </c>
      <c r="E1029" s="25" t="s">
        <v>267</v>
      </c>
      <c r="F1029" s="24" t="s">
        <v>252</v>
      </c>
      <c r="G1029" s="24" t="s">
        <v>268</v>
      </c>
      <c r="H1029" s="24" t="s">
        <v>35</v>
      </c>
      <c r="I1029" s="24"/>
      <c r="J1029" s="24" t="s">
        <v>233</v>
      </c>
      <c r="K1029" s="24" t="s">
        <v>258</v>
      </c>
      <c r="L1029" s="26">
        <v>20</v>
      </c>
      <c r="M1029" s="27">
        <v>2826</v>
      </c>
      <c r="N1029" s="28" t="s">
        <v>1642</v>
      </c>
      <c r="O1029" s="29" t="s">
        <v>1643</v>
      </c>
      <c r="P1029" s="29" t="s">
        <v>270</v>
      </c>
      <c r="Q1029" s="30">
        <v>850</v>
      </c>
      <c r="R1029" s="6" t="s">
        <v>41</v>
      </c>
      <c r="S1029" s="8">
        <v>213</v>
      </c>
      <c r="T1029" s="23">
        <v>0</v>
      </c>
      <c r="U1029" s="23">
        <v>0</v>
      </c>
      <c r="V1029" s="23">
        <v>0</v>
      </c>
      <c r="W1029" s="5">
        <f t="shared" si="30"/>
        <v>213</v>
      </c>
      <c r="X1029" s="5">
        <f t="shared" si="31"/>
        <v>637</v>
      </c>
      <c r="Y1029" s="13">
        <v>1552663000</v>
      </c>
      <c r="Z1029" s="20">
        <v>1397.880844</v>
      </c>
      <c r="AA1029" s="20">
        <v>1438.6431560000001</v>
      </c>
      <c r="AB1029" s="20">
        <v>1480.6024359999999</v>
      </c>
      <c r="AC1029" s="51"/>
    </row>
    <row r="1030" spans="1:29" s="4" customFormat="1" ht="13.5" hidden="1" customHeight="1" x14ac:dyDescent="0.25">
      <c r="A1030" s="25">
        <v>7</v>
      </c>
      <c r="B1030" s="24" t="s">
        <v>1572</v>
      </c>
      <c r="C1030" s="24" t="s">
        <v>186</v>
      </c>
      <c r="D1030" s="25">
        <v>60</v>
      </c>
      <c r="E1030" s="25" t="s">
        <v>489</v>
      </c>
      <c r="F1030" s="24" t="s">
        <v>272</v>
      </c>
      <c r="G1030" s="24" t="s">
        <v>273</v>
      </c>
      <c r="H1030" s="24" t="s">
        <v>35</v>
      </c>
      <c r="I1030" s="24"/>
      <c r="J1030" s="24" t="s">
        <v>274</v>
      </c>
      <c r="K1030" s="24" t="s">
        <v>275</v>
      </c>
      <c r="L1030" s="26">
        <v>22</v>
      </c>
      <c r="M1030" s="27">
        <v>2838</v>
      </c>
      <c r="N1030" s="28" t="s">
        <v>1644</v>
      </c>
      <c r="O1030" s="29" t="s">
        <v>1645</v>
      </c>
      <c r="P1030" s="29" t="s">
        <v>492</v>
      </c>
      <c r="Q1030" s="30">
        <v>3000</v>
      </c>
      <c r="R1030" s="6" t="s">
        <v>41</v>
      </c>
      <c r="S1030" s="8">
        <v>1500</v>
      </c>
      <c r="T1030" s="23">
        <v>0</v>
      </c>
      <c r="U1030" s="23">
        <v>0</v>
      </c>
      <c r="V1030" s="23">
        <v>0</v>
      </c>
      <c r="W1030" s="5">
        <f t="shared" si="30"/>
        <v>1500</v>
      </c>
      <c r="X1030" s="5">
        <f t="shared" si="31"/>
        <v>1500</v>
      </c>
      <c r="Y1030" s="13">
        <v>2966465000</v>
      </c>
      <c r="Z1030" s="20">
        <v>2670.7576819999999</v>
      </c>
      <c r="AA1030" s="20">
        <v>0</v>
      </c>
      <c r="AB1030" s="20">
        <v>0</v>
      </c>
      <c r="AC1030" s="51"/>
    </row>
    <row r="1031" spans="1:29" s="4" customFormat="1" ht="13.5" hidden="1" customHeight="1" x14ac:dyDescent="0.25">
      <c r="A1031" s="25">
        <v>7</v>
      </c>
      <c r="B1031" s="24" t="s">
        <v>1572</v>
      </c>
      <c r="C1031" s="24" t="s">
        <v>186</v>
      </c>
      <c r="D1031" s="25">
        <v>61</v>
      </c>
      <c r="E1031" s="25" t="s">
        <v>271</v>
      </c>
      <c r="F1031" s="24" t="s">
        <v>272</v>
      </c>
      <c r="G1031" s="24" t="s">
        <v>273</v>
      </c>
      <c r="H1031" s="24" t="s">
        <v>35</v>
      </c>
      <c r="I1031" s="24"/>
      <c r="J1031" s="24" t="s">
        <v>274</v>
      </c>
      <c r="K1031" s="24" t="s">
        <v>275</v>
      </c>
      <c r="L1031" s="26">
        <v>22</v>
      </c>
      <c r="M1031" s="27">
        <v>2838</v>
      </c>
      <c r="N1031" s="28" t="s">
        <v>1644</v>
      </c>
      <c r="O1031" s="29" t="s">
        <v>1646</v>
      </c>
      <c r="P1031" s="29" t="s">
        <v>67</v>
      </c>
      <c r="Q1031" s="30">
        <v>32</v>
      </c>
      <c r="R1031" s="6" t="s">
        <v>41</v>
      </c>
      <c r="S1031" s="8">
        <v>8</v>
      </c>
      <c r="T1031" s="23">
        <v>0</v>
      </c>
      <c r="U1031" s="23">
        <v>0</v>
      </c>
      <c r="V1031" s="23">
        <v>0</v>
      </c>
      <c r="W1031" s="5">
        <f t="shared" si="30"/>
        <v>8</v>
      </c>
      <c r="X1031" s="5">
        <f t="shared" si="31"/>
        <v>24</v>
      </c>
      <c r="Y1031" s="13">
        <v>1200513000</v>
      </c>
      <c r="Z1031" s="20">
        <v>1080.8357040000001</v>
      </c>
      <c r="AA1031" s="20">
        <v>1112.3529559999999</v>
      </c>
      <c r="AB1031" s="20">
        <v>1144.7956979999999</v>
      </c>
      <c r="AC1031" s="51"/>
    </row>
    <row r="1032" spans="1:29" s="4" customFormat="1" ht="13.5" hidden="1" customHeight="1" x14ac:dyDescent="0.25">
      <c r="A1032" s="25">
        <v>7</v>
      </c>
      <c r="B1032" s="24" t="s">
        <v>1572</v>
      </c>
      <c r="C1032" s="24" t="s">
        <v>278</v>
      </c>
      <c r="D1032" s="25">
        <v>67</v>
      </c>
      <c r="E1032" s="25" t="s">
        <v>279</v>
      </c>
      <c r="F1032" s="24" t="s">
        <v>280</v>
      </c>
      <c r="G1032" s="24" t="s">
        <v>281</v>
      </c>
      <c r="H1032" s="24" t="s">
        <v>35</v>
      </c>
      <c r="I1032" s="24"/>
      <c r="J1032" s="24" t="s">
        <v>274</v>
      </c>
      <c r="K1032" s="24" t="s">
        <v>282</v>
      </c>
      <c r="L1032" s="26">
        <v>23</v>
      </c>
      <c r="M1032" s="27">
        <v>2877</v>
      </c>
      <c r="N1032" s="28" t="s">
        <v>1647</v>
      </c>
      <c r="O1032" s="29" t="s">
        <v>1648</v>
      </c>
      <c r="P1032" s="29" t="s">
        <v>285</v>
      </c>
      <c r="Q1032" s="30">
        <v>40</v>
      </c>
      <c r="R1032" s="6" t="s">
        <v>41</v>
      </c>
      <c r="S1032" s="8">
        <v>10</v>
      </c>
      <c r="T1032" s="23">
        <v>0</v>
      </c>
      <c r="U1032" s="23">
        <v>0</v>
      </c>
      <c r="V1032" s="23">
        <v>0</v>
      </c>
      <c r="W1032" s="5">
        <f t="shared" si="30"/>
        <v>10</v>
      </c>
      <c r="X1032" s="5">
        <f t="shared" si="31"/>
        <v>30</v>
      </c>
      <c r="Y1032" s="13">
        <v>272116000</v>
      </c>
      <c r="Z1032" s="20">
        <v>244.98942600000001</v>
      </c>
      <c r="AA1032" s="20">
        <v>252.13333700000001</v>
      </c>
      <c r="AB1032" s="20">
        <v>259.48702500000002</v>
      </c>
      <c r="AC1032" s="51"/>
    </row>
    <row r="1033" spans="1:29" s="4" customFormat="1" ht="13.5" hidden="1" customHeight="1" x14ac:dyDescent="0.25">
      <c r="A1033" s="25">
        <v>7</v>
      </c>
      <c r="B1033" s="24" t="s">
        <v>1572</v>
      </c>
      <c r="C1033" s="24" t="s">
        <v>278</v>
      </c>
      <c r="D1033" s="25">
        <v>68</v>
      </c>
      <c r="E1033" s="25" t="s">
        <v>286</v>
      </c>
      <c r="F1033" s="24" t="s">
        <v>280</v>
      </c>
      <c r="G1033" s="24" t="s">
        <v>281</v>
      </c>
      <c r="H1033" s="24" t="s">
        <v>35</v>
      </c>
      <c r="I1033" s="24"/>
      <c r="J1033" s="24" t="s">
        <v>274</v>
      </c>
      <c r="K1033" s="24" t="s">
        <v>282</v>
      </c>
      <c r="L1033" s="26">
        <v>23</v>
      </c>
      <c r="M1033" s="27">
        <v>2877</v>
      </c>
      <c r="N1033" s="28" t="s">
        <v>1647</v>
      </c>
      <c r="O1033" s="29" t="s">
        <v>1649</v>
      </c>
      <c r="P1033" s="29" t="s">
        <v>288</v>
      </c>
      <c r="Q1033" s="30">
        <v>500</v>
      </c>
      <c r="R1033" s="6" t="s">
        <v>41</v>
      </c>
      <c r="S1033" s="8">
        <v>125</v>
      </c>
      <c r="T1033" s="23">
        <v>0</v>
      </c>
      <c r="U1033" s="23">
        <v>0</v>
      </c>
      <c r="V1033" s="23">
        <v>0</v>
      </c>
      <c r="W1033" s="5">
        <f t="shared" ref="W1033:W1096" si="32">IF(R1033="Constante",SUM(S1033:V1033)/4,IF(R1033="Suma",SUM(S1033:V1033),0))</f>
        <v>125</v>
      </c>
      <c r="X1033" s="5">
        <f t="shared" ref="X1033:X1096" si="33">Q1033-W1033</f>
        <v>375</v>
      </c>
      <c r="Y1033" s="13">
        <v>1064882000</v>
      </c>
      <c r="Z1033" s="20">
        <v>958.72542599999997</v>
      </c>
      <c r="AA1033" s="20">
        <v>986.68193199999996</v>
      </c>
      <c r="AB1033" s="20">
        <v>1015.45937</v>
      </c>
      <c r="AC1033" s="51"/>
    </row>
    <row r="1034" spans="1:29" s="4" customFormat="1" ht="13.5" hidden="1" customHeight="1" x14ac:dyDescent="0.25">
      <c r="A1034" s="25">
        <v>7</v>
      </c>
      <c r="B1034" s="24" t="s">
        <v>1572</v>
      </c>
      <c r="C1034" s="24" t="s">
        <v>278</v>
      </c>
      <c r="D1034" s="25">
        <v>69</v>
      </c>
      <c r="E1034" s="25" t="s">
        <v>627</v>
      </c>
      <c r="F1034" s="24" t="s">
        <v>280</v>
      </c>
      <c r="G1034" s="24" t="s">
        <v>281</v>
      </c>
      <c r="H1034" s="24" t="s">
        <v>35</v>
      </c>
      <c r="I1034" s="24"/>
      <c r="J1034" s="24" t="s">
        <v>274</v>
      </c>
      <c r="K1034" s="24" t="s">
        <v>282</v>
      </c>
      <c r="L1034" s="26">
        <v>23</v>
      </c>
      <c r="M1034" s="27">
        <v>2877</v>
      </c>
      <c r="N1034" s="28" t="s">
        <v>1647</v>
      </c>
      <c r="O1034" s="29" t="s">
        <v>1650</v>
      </c>
      <c r="P1034" s="29" t="s">
        <v>629</v>
      </c>
      <c r="Q1034" s="30">
        <v>600</v>
      </c>
      <c r="R1034" s="6" t="s">
        <v>41</v>
      </c>
      <c r="S1034" s="8">
        <v>150</v>
      </c>
      <c r="T1034" s="23">
        <v>0</v>
      </c>
      <c r="U1034" s="23">
        <v>0</v>
      </c>
      <c r="V1034" s="23">
        <v>0</v>
      </c>
      <c r="W1034" s="5">
        <f t="shared" si="32"/>
        <v>150</v>
      </c>
      <c r="X1034" s="5">
        <f t="shared" si="33"/>
        <v>450</v>
      </c>
      <c r="Y1034" s="13">
        <v>240103000</v>
      </c>
      <c r="Z1034" s="20">
        <v>216.16714099999999</v>
      </c>
      <c r="AA1034" s="20">
        <v>222.47059100000001</v>
      </c>
      <c r="AB1034" s="20">
        <v>228.95913899999999</v>
      </c>
      <c r="AC1034" s="51"/>
    </row>
    <row r="1035" spans="1:29" s="4" customFormat="1" ht="13.5" hidden="1" customHeight="1" x14ac:dyDescent="0.25">
      <c r="A1035" s="25">
        <v>7</v>
      </c>
      <c r="B1035" s="24" t="s">
        <v>1572</v>
      </c>
      <c r="C1035" s="24" t="s">
        <v>278</v>
      </c>
      <c r="D1035" s="25">
        <v>70</v>
      </c>
      <c r="E1035" s="25" t="s">
        <v>289</v>
      </c>
      <c r="F1035" s="24" t="s">
        <v>280</v>
      </c>
      <c r="G1035" s="24" t="s">
        <v>281</v>
      </c>
      <c r="H1035" s="24" t="s">
        <v>35</v>
      </c>
      <c r="I1035" s="24"/>
      <c r="J1035" s="24" t="s">
        <v>274</v>
      </c>
      <c r="K1035" s="24" t="s">
        <v>282</v>
      </c>
      <c r="L1035" s="26">
        <v>23</v>
      </c>
      <c r="M1035" s="27">
        <v>2877</v>
      </c>
      <c r="N1035" s="28" t="s">
        <v>1647</v>
      </c>
      <c r="O1035" s="29" t="s">
        <v>1651</v>
      </c>
      <c r="P1035" s="29" t="s">
        <v>291</v>
      </c>
      <c r="Q1035" s="30">
        <v>1200</v>
      </c>
      <c r="R1035" s="6" t="s">
        <v>41</v>
      </c>
      <c r="S1035" s="8">
        <v>300</v>
      </c>
      <c r="T1035" s="23">
        <v>0</v>
      </c>
      <c r="U1035" s="23">
        <v>0</v>
      </c>
      <c r="V1035" s="23">
        <v>0</v>
      </c>
      <c r="W1035" s="5">
        <f t="shared" si="32"/>
        <v>300</v>
      </c>
      <c r="X1035" s="5">
        <f t="shared" si="33"/>
        <v>900</v>
      </c>
      <c r="Y1035" s="13">
        <v>190205000</v>
      </c>
      <c r="Z1035" s="20">
        <v>171.24352300000001</v>
      </c>
      <c r="AA1035" s="20">
        <v>176.236997</v>
      </c>
      <c r="AB1035" s="20">
        <v>181.37710200000001</v>
      </c>
      <c r="AC1035" s="51"/>
    </row>
    <row r="1036" spans="1:29" s="4" customFormat="1" ht="13.5" hidden="1" customHeight="1" x14ac:dyDescent="0.25">
      <c r="A1036" s="25">
        <v>7</v>
      </c>
      <c r="B1036" s="24" t="s">
        <v>1572</v>
      </c>
      <c r="C1036" s="24" t="s">
        <v>278</v>
      </c>
      <c r="D1036" s="25">
        <v>71</v>
      </c>
      <c r="E1036" s="25" t="s">
        <v>292</v>
      </c>
      <c r="F1036" s="24" t="s">
        <v>280</v>
      </c>
      <c r="G1036" s="24" t="s">
        <v>281</v>
      </c>
      <c r="H1036" s="24" t="s">
        <v>35</v>
      </c>
      <c r="I1036" s="24"/>
      <c r="J1036" s="24" t="s">
        <v>274</v>
      </c>
      <c r="K1036" s="24" t="s">
        <v>282</v>
      </c>
      <c r="L1036" s="26">
        <v>23</v>
      </c>
      <c r="M1036" s="27">
        <v>2877</v>
      </c>
      <c r="N1036" s="28" t="s">
        <v>1647</v>
      </c>
      <c r="O1036" s="29" t="s">
        <v>1652</v>
      </c>
      <c r="P1036" s="29" t="s">
        <v>294</v>
      </c>
      <c r="Q1036" s="30">
        <v>3000</v>
      </c>
      <c r="R1036" s="6" t="s">
        <v>41</v>
      </c>
      <c r="S1036" s="8">
        <v>750</v>
      </c>
      <c r="T1036" s="23">
        <v>0</v>
      </c>
      <c r="U1036" s="23">
        <v>0</v>
      </c>
      <c r="V1036" s="23">
        <v>0</v>
      </c>
      <c r="W1036" s="5">
        <f t="shared" si="32"/>
        <v>750</v>
      </c>
      <c r="X1036" s="5">
        <f t="shared" si="33"/>
        <v>2250</v>
      </c>
      <c r="Y1036" s="13">
        <v>452716000</v>
      </c>
      <c r="Z1036" s="20">
        <v>407.58544599999999</v>
      </c>
      <c r="AA1036" s="20">
        <v>419.47066799999999</v>
      </c>
      <c r="AB1036" s="20">
        <v>431.70489500000002</v>
      </c>
      <c r="AC1036" s="51"/>
    </row>
    <row r="1037" spans="1:29" s="4" customFormat="1" ht="13.5" hidden="1" customHeight="1" x14ac:dyDescent="0.25">
      <c r="A1037" s="25">
        <v>7</v>
      </c>
      <c r="B1037" s="24" t="s">
        <v>1572</v>
      </c>
      <c r="C1037" s="24" t="s">
        <v>278</v>
      </c>
      <c r="D1037" s="25">
        <v>76</v>
      </c>
      <c r="E1037" s="25" t="s">
        <v>302</v>
      </c>
      <c r="F1037" s="24" t="s">
        <v>280</v>
      </c>
      <c r="G1037" s="24" t="s">
        <v>303</v>
      </c>
      <c r="H1037" s="24" t="s">
        <v>35</v>
      </c>
      <c r="I1037" s="24"/>
      <c r="J1037" s="24" t="s">
        <v>274</v>
      </c>
      <c r="K1037" s="24" t="s">
        <v>282</v>
      </c>
      <c r="L1037" s="26">
        <v>23</v>
      </c>
      <c r="M1037" s="27">
        <v>2877</v>
      </c>
      <c r="N1037" s="28" t="s">
        <v>1647</v>
      </c>
      <c r="O1037" s="29" t="s">
        <v>1653</v>
      </c>
      <c r="P1037" s="29" t="s">
        <v>305</v>
      </c>
      <c r="Q1037" s="30">
        <v>10000</v>
      </c>
      <c r="R1037" s="6" t="s">
        <v>41</v>
      </c>
      <c r="S1037" s="8">
        <v>2500</v>
      </c>
      <c r="T1037" s="23">
        <v>0</v>
      </c>
      <c r="U1037" s="23">
        <v>0</v>
      </c>
      <c r="V1037" s="23">
        <v>0</v>
      </c>
      <c r="W1037" s="5">
        <f t="shared" si="32"/>
        <v>2500</v>
      </c>
      <c r="X1037" s="5">
        <f t="shared" si="33"/>
        <v>7500</v>
      </c>
      <c r="Y1037" s="13">
        <v>1399168000</v>
      </c>
      <c r="Z1037" s="20">
        <v>1328.8713230000001</v>
      </c>
      <c r="AA1037" s="20">
        <v>2182.2033120000001</v>
      </c>
      <c r="AB1037" s="20">
        <v>2637.1014329999998</v>
      </c>
      <c r="AC1037" s="51"/>
    </row>
    <row r="1038" spans="1:29" s="4" customFormat="1" ht="13.5" hidden="1" customHeight="1" x14ac:dyDescent="0.25">
      <c r="A1038" s="25">
        <v>7</v>
      </c>
      <c r="B1038" s="24" t="s">
        <v>1572</v>
      </c>
      <c r="C1038" s="24" t="s">
        <v>216</v>
      </c>
      <c r="D1038" s="25">
        <v>63</v>
      </c>
      <c r="E1038" s="25" t="s">
        <v>1129</v>
      </c>
      <c r="F1038" s="24" t="s">
        <v>280</v>
      </c>
      <c r="G1038" s="24" t="s">
        <v>281</v>
      </c>
      <c r="H1038" s="24" t="s">
        <v>35</v>
      </c>
      <c r="I1038" s="24"/>
      <c r="J1038" s="24" t="s">
        <v>274</v>
      </c>
      <c r="K1038" s="24" t="s">
        <v>282</v>
      </c>
      <c r="L1038" s="26">
        <v>24</v>
      </c>
      <c r="M1038" s="27">
        <v>2849</v>
      </c>
      <c r="N1038" s="28" t="s">
        <v>1654</v>
      </c>
      <c r="O1038" s="29" t="s">
        <v>1655</v>
      </c>
      <c r="P1038" s="29" t="s">
        <v>1132</v>
      </c>
      <c r="Q1038" s="30">
        <v>4000</v>
      </c>
      <c r="R1038" s="6" t="s">
        <v>41</v>
      </c>
      <c r="S1038" s="8">
        <v>1000</v>
      </c>
      <c r="T1038" s="23">
        <v>0</v>
      </c>
      <c r="U1038" s="23">
        <v>0</v>
      </c>
      <c r="V1038" s="23">
        <v>0</v>
      </c>
      <c r="W1038" s="5">
        <f t="shared" si="32"/>
        <v>1000</v>
      </c>
      <c r="X1038" s="5">
        <f t="shared" si="33"/>
        <v>3000</v>
      </c>
      <c r="Y1038" s="13">
        <v>144062000</v>
      </c>
      <c r="Z1038" s="20">
        <v>129.70028500000001</v>
      </c>
      <c r="AA1038" s="20">
        <v>133.48235500000001</v>
      </c>
      <c r="AB1038" s="20">
        <v>137.375484</v>
      </c>
      <c r="AC1038" s="51"/>
    </row>
    <row r="1039" spans="1:29" s="4" customFormat="1" ht="13.5" hidden="1" customHeight="1" x14ac:dyDescent="0.25">
      <c r="A1039" s="25">
        <v>7</v>
      </c>
      <c r="B1039" s="24" t="s">
        <v>1572</v>
      </c>
      <c r="C1039" s="24" t="s">
        <v>216</v>
      </c>
      <c r="D1039" s="25">
        <v>65</v>
      </c>
      <c r="E1039" s="25" t="s">
        <v>637</v>
      </c>
      <c r="F1039" s="24" t="s">
        <v>280</v>
      </c>
      <c r="G1039" s="24" t="s">
        <v>281</v>
      </c>
      <c r="H1039" s="24" t="s">
        <v>35</v>
      </c>
      <c r="I1039" s="24"/>
      <c r="J1039" s="24" t="s">
        <v>274</v>
      </c>
      <c r="K1039" s="24" t="s">
        <v>282</v>
      </c>
      <c r="L1039" s="26">
        <v>24</v>
      </c>
      <c r="M1039" s="27">
        <v>2849</v>
      </c>
      <c r="N1039" s="28" t="s">
        <v>1654</v>
      </c>
      <c r="O1039" s="29" t="s">
        <v>1656</v>
      </c>
      <c r="P1039" s="29" t="s">
        <v>639</v>
      </c>
      <c r="Q1039" s="30">
        <v>4</v>
      </c>
      <c r="R1039" s="6" t="s">
        <v>41</v>
      </c>
      <c r="S1039" s="8">
        <v>1</v>
      </c>
      <c r="T1039" s="23">
        <v>0</v>
      </c>
      <c r="U1039" s="23">
        <v>0</v>
      </c>
      <c r="V1039" s="23">
        <v>0</v>
      </c>
      <c r="W1039" s="5">
        <f t="shared" si="32"/>
        <v>1</v>
      </c>
      <c r="X1039" s="5">
        <f t="shared" si="33"/>
        <v>3</v>
      </c>
      <c r="Y1039" s="13">
        <v>310784000</v>
      </c>
      <c r="Z1039" s="20">
        <v>279.80243300000001</v>
      </c>
      <c r="AA1039" s="20">
        <v>287.96149300000002</v>
      </c>
      <c r="AB1039" s="20">
        <v>296.360141</v>
      </c>
      <c r="AC1039" s="51"/>
    </row>
    <row r="1040" spans="1:29" s="4" customFormat="1" ht="13.5" hidden="1" customHeight="1" x14ac:dyDescent="0.25">
      <c r="A1040" s="25">
        <v>7</v>
      </c>
      <c r="B1040" s="24" t="s">
        <v>1572</v>
      </c>
      <c r="C1040" s="24" t="s">
        <v>216</v>
      </c>
      <c r="D1040" s="25">
        <v>66</v>
      </c>
      <c r="E1040" s="25" t="s">
        <v>309</v>
      </c>
      <c r="F1040" s="24" t="s">
        <v>280</v>
      </c>
      <c r="G1040" s="24" t="s">
        <v>281</v>
      </c>
      <c r="H1040" s="24" t="s">
        <v>35</v>
      </c>
      <c r="I1040" s="24"/>
      <c r="J1040" s="24" t="s">
        <v>274</v>
      </c>
      <c r="K1040" s="24" t="s">
        <v>282</v>
      </c>
      <c r="L1040" s="26">
        <v>24</v>
      </c>
      <c r="M1040" s="27">
        <v>2849</v>
      </c>
      <c r="N1040" s="28" t="s">
        <v>1654</v>
      </c>
      <c r="O1040" s="29" t="s">
        <v>1657</v>
      </c>
      <c r="P1040" s="29" t="s">
        <v>312</v>
      </c>
      <c r="Q1040" s="30">
        <v>2</v>
      </c>
      <c r="R1040" s="6" t="s">
        <v>41</v>
      </c>
      <c r="S1040" s="8">
        <v>1</v>
      </c>
      <c r="T1040" s="23">
        <v>0</v>
      </c>
      <c r="U1040" s="23">
        <v>0</v>
      </c>
      <c r="V1040" s="23">
        <v>0</v>
      </c>
      <c r="W1040" s="5">
        <f t="shared" si="32"/>
        <v>1</v>
      </c>
      <c r="X1040" s="5">
        <f t="shared" si="33"/>
        <v>1</v>
      </c>
      <c r="Y1040" s="13">
        <v>158344000</v>
      </c>
      <c r="Z1040" s="20">
        <v>142.558584</v>
      </c>
      <c r="AA1040" s="20">
        <v>146.71560299999999</v>
      </c>
      <c r="AB1040" s="20">
        <v>150.99469099999999</v>
      </c>
      <c r="AC1040" s="51"/>
    </row>
    <row r="1041" spans="1:29" s="4" customFormat="1" ht="13.5" hidden="1" customHeight="1" x14ac:dyDescent="0.25">
      <c r="A1041" s="25">
        <v>7</v>
      </c>
      <c r="B1041" s="24" t="s">
        <v>1572</v>
      </c>
      <c r="C1041" s="24" t="s">
        <v>88</v>
      </c>
      <c r="D1041" s="25">
        <v>77</v>
      </c>
      <c r="E1041" s="25" t="s">
        <v>316</v>
      </c>
      <c r="F1041" s="24" t="s">
        <v>90</v>
      </c>
      <c r="G1041" s="24" t="s">
        <v>317</v>
      </c>
      <c r="H1041" s="24" t="s">
        <v>35</v>
      </c>
      <c r="I1041" s="24" t="s">
        <v>92</v>
      </c>
      <c r="J1041" s="24" t="s">
        <v>274</v>
      </c>
      <c r="K1041" s="24" t="s">
        <v>318</v>
      </c>
      <c r="L1041" s="26">
        <v>25</v>
      </c>
      <c r="M1041" s="27">
        <v>2834</v>
      </c>
      <c r="N1041" s="28" t="s">
        <v>1658</v>
      </c>
      <c r="O1041" s="29" t="s">
        <v>1659</v>
      </c>
      <c r="P1041" s="29" t="s">
        <v>321</v>
      </c>
      <c r="Q1041" s="30">
        <v>10</v>
      </c>
      <c r="R1041" s="6" t="s">
        <v>41</v>
      </c>
      <c r="S1041" s="8">
        <v>5</v>
      </c>
      <c r="T1041" s="23">
        <v>0</v>
      </c>
      <c r="U1041" s="23">
        <v>0</v>
      </c>
      <c r="V1041" s="23">
        <v>0</v>
      </c>
      <c r="W1041" s="5">
        <f t="shared" si="32"/>
        <v>5</v>
      </c>
      <c r="X1041" s="5">
        <f t="shared" si="33"/>
        <v>5</v>
      </c>
      <c r="Y1041" s="13">
        <v>24026116000</v>
      </c>
      <c r="Z1041" s="20">
        <v>19117.955243</v>
      </c>
      <c r="AA1041" s="20">
        <v>22204.596345000002</v>
      </c>
      <c r="AB1041" s="20">
        <v>21808.463920999999</v>
      </c>
      <c r="AC1041" s="51"/>
    </row>
    <row r="1042" spans="1:29" s="4" customFormat="1" ht="13.5" hidden="1" customHeight="1" x14ac:dyDescent="0.25">
      <c r="A1042" s="25">
        <v>7</v>
      </c>
      <c r="B1042" s="24" t="s">
        <v>1572</v>
      </c>
      <c r="C1042" s="24" t="s">
        <v>216</v>
      </c>
      <c r="D1042" s="25">
        <v>79</v>
      </c>
      <c r="E1042" s="25" t="s">
        <v>325</v>
      </c>
      <c r="F1042" s="24" t="s">
        <v>280</v>
      </c>
      <c r="G1042" s="24" t="s">
        <v>326</v>
      </c>
      <c r="H1042" s="24" t="s">
        <v>59</v>
      </c>
      <c r="I1042" s="24"/>
      <c r="J1042" s="24" t="s">
        <v>274</v>
      </c>
      <c r="K1042" s="24" t="s">
        <v>327</v>
      </c>
      <c r="L1042" s="26">
        <v>26</v>
      </c>
      <c r="M1042" s="27">
        <v>2841</v>
      </c>
      <c r="N1042" s="28" t="s">
        <v>1660</v>
      </c>
      <c r="O1042" s="29" t="s">
        <v>1661</v>
      </c>
      <c r="P1042" s="29" t="s">
        <v>330</v>
      </c>
      <c r="Q1042" s="30">
        <v>12</v>
      </c>
      <c r="R1042" s="6" t="s">
        <v>41</v>
      </c>
      <c r="S1042" s="8">
        <v>3</v>
      </c>
      <c r="T1042" s="23">
        <v>0</v>
      </c>
      <c r="U1042" s="23">
        <v>0</v>
      </c>
      <c r="V1042" s="23">
        <v>0</v>
      </c>
      <c r="W1042" s="5">
        <f t="shared" si="32"/>
        <v>3</v>
      </c>
      <c r="X1042" s="5">
        <f t="shared" si="33"/>
        <v>9</v>
      </c>
      <c r="Y1042" s="13">
        <v>993885000</v>
      </c>
      <c r="Z1042" s="20">
        <v>894.80638099999999</v>
      </c>
      <c r="AA1042" s="20">
        <v>920.89900299999999</v>
      </c>
      <c r="AB1042" s="20">
        <v>947.75782400000003</v>
      </c>
      <c r="AC1042" s="51"/>
    </row>
    <row r="1043" spans="1:29" s="4" customFormat="1" ht="13.5" hidden="1" customHeight="1" x14ac:dyDescent="0.25">
      <c r="A1043" s="25">
        <v>7</v>
      </c>
      <c r="B1043" s="24" t="s">
        <v>1572</v>
      </c>
      <c r="C1043" s="24" t="s">
        <v>216</v>
      </c>
      <c r="D1043" s="25">
        <v>113</v>
      </c>
      <c r="E1043" s="25" t="s">
        <v>331</v>
      </c>
      <c r="F1043" s="24" t="s">
        <v>280</v>
      </c>
      <c r="G1043" s="24" t="s">
        <v>326</v>
      </c>
      <c r="H1043" s="24" t="s">
        <v>59</v>
      </c>
      <c r="I1043" s="24"/>
      <c r="J1043" s="24" t="s">
        <v>274</v>
      </c>
      <c r="K1043" s="24" t="s">
        <v>327</v>
      </c>
      <c r="L1043" s="26">
        <v>26</v>
      </c>
      <c r="M1043" s="27">
        <v>2841</v>
      </c>
      <c r="N1043" s="28" t="s">
        <v>1660</v>
      </c>
      <c r="O1043" s="29" t="s">
        <v>1662</v>
      </c>
      <c r="P1043" s="29" t="s">
        <v>333</v>
      </c>
      <c r="Q1043" s="30">
        <v>1</v>
      </c>
      <c r="R1043" s="6" t="s">
        <v>41</v>
      </c>
      <c r="S1043" s="8">
        <v>1</v>
      </c>
      <c r="T1043" s="23">
        <v>0</v>
      </c>
      <c r="U1043" s="23">
        <v>0</v>
      </c>
      <c r="V1043" s="23">
        <v>0</v>
      </c>
      <c r="W1043" s="5">
        <f t="shared" si="32"/>
        <v>1</v>
      </c>
      <c r="X1043" s="5">
        <f t="shared" si="33"/>
        <v>0</v>
      </c>
      <c r="Y1043" s="13">
        <v>846901000</v>
      </c>
      <c r="Z1043" s="20">
        <v>762.47503200000006</v>
      </c>
      <c r="AA1043" s="20">
        <v>784.70886199999995</v>
      </c>
      <c r="AB1043" s="20">
        <v>807.59557900000004</v>
      </c>
      <c r="AC1043" s="51"/>
    </row>
    <row r="1044" spans="1:29" s="4" customFormat="1" ht="13.5" hidden="1" customHeight="1" x14ac:dyDescent="0.25">
      <c r="A1044" s="25">
        <v>7</v>
      </c>
      <c r="B1044" s="24" t="s">
        <v>1572</v>
      </c>
      <c r="C1044" s="24" t="s">
        <v>101</v>
      </c>
      <c r="D1044" s="25">
        <v>82</v>
      </c>
      <c r="E1044" s="25" t="s">
        <v>334</v>
      </c>
      <c r="F1044" s="24" t="s">
        <v>272</v>
      </c>
      <c r="G1044" s="24" t="s">
        <v>335</v>
      </c>
      <c r="H1044" s="24" t="s">
        <v>35</v>
      </c>
      <c r="I1044" s="24"/>
      <c r="J1044" s="24" t="s">
        <v>274</v>
      </c>
      <c r="K1044" s="24" t="s">
        <v>336</v>
      </c>
      <c r="L1044" s="26">
        <v>28</v>
      </c>
      <c r="M1044" s="27">
        <v>2868</v>
      </c>
      <c r="N1044" s="28" t="s">
        <v>1663</v>
      </c>
      <c r="O1044" s="29" t="s">
        <v>1664</v>
      </c>
      <c r="P1044" s="29" t="s">
        <v>64</v>
      </c>
      <c r="Q1044" s="30">
        <v>20</v>
      </c>
      <c r="R1044" s="6" t="s">
        <v>41</v>
      </c>
      <c r="S1044" s="8">
        <v>7</v>
      </c>
      <c r="T1044" s="23">
        <v>0</v>
      </c>
      <c r="U1044" s="23">
        <v>0</v>
      </c>
      <c r="V1044" s="23">
        <v>0</v>
      </c>
      <c r="W1044" s="5">
        <f t="shared" si="32"/>
        <v>7</v>
      </c>
      <c r="X1044" s="5">
        <f t="shared" si="33"/>
        <v>13</v>
      </c>
      <c r="Y1044" s="13">
        <v>923870000</v>
      </c>
      <c r="Z1044" s="20">
        <v>837.60227599999996</v>
      </c>
      <c r="AA1044" s="20">
        <v>1229.201599</v>
      </c>
      <c r="AB1044" s="20">
        <v>1337.6611089999999</v>
      </c>
      <c r="AC1044" s="51"/>
    </row>
    <row r="1045" spans="1:29" s="4" customFormat="1" ht="13.5" hidden="1" customHeight="1" x14ac:dyDescent="0.25">
      <c r="A1045" s="25">
        <v>7</v>
      </c>
      <c r="B1045" s="24" t="s">
        <v>1572</v>
      </c>
      <c r="C1045" s="24" t="s">
        <v>101</v>
      </c>
      <c r="D1045" s="25">
        <v>83</v>
      </c>
      <c r="E1045" s="25" t="s">
        <v>339</v>
      </c>
      <c r="F1045" s="24" t="s">
        <v>272</v>
      </c>
      <c r="G1045" s="24" t="s">
        <v>335</v>
      </c>
      <c r="H1045" s="24" t="s">
        <v>35</v>
      </c>
      <c r="I1045" s="24"/>
      <c r="J1045" s="24" t="s">
        <v>274</v>
      </c>
      <c r="K1045" s="24" t="s">
        <v>336</v>
      </c>
      <c r="L1045" s="26">
        <v>28</v>
      </c>
      <c r="M1045" s="27">
        <v>2868</v>
      </c>
      <c r="N1045" s="28" t="s">
        <v>1663</v>
      </c>
      <c r="O1045" s="29" t="s">
        <v>1665</v>
      </c>
      <c r="P1045" s="29" t="s">
        <v>64</v>
      </c>
      <c r="Q1045" s="30">
        <v>1</v>
      </c>
      <c r="R1045" s="6" t="s">
        <v>41</v>
      </c>
      <c r="S1045" s="8">
        <v>1</v>
      </c>
      <c r="T1045" s="23">
        <v>0</v>
      </c>
      <c r="U1045" s="23">
        <v>0</v>
      </c>
      <c r="V1045" s="23">
        <v>0</v>
      </c>
      <c r="W1045" s="5">
        <f t="shared" si="32"/>
        <v>1</v>
      </c>
      <c r="X1045" s="5">
        <f t="shared" si="33"/>
        <v>0</v>
      </c>
      <c r="Y1045" s="13">
        <v>336144000</v>
      </c>
      <c r="Z1045" s="20">
        <v>302.63399700000002</v>
      </c>
      <c r="AA1045" s="20">
        <v>311.45882799999998</v>
      </c>
      <c r="AB1045" s="20">
        <v>320.54279500000001</v>
      </c>
      <c r="AC1045" s="51"/>
    </row>
    <row r="1046" spans="1:29" s="4" customFormat="1" ht="13.5" hidden="1" customHeight="1" x14ac:dyDescent="0.25">
      <c r="A1046" s="25">
        <v>7</v>
      </c>
      <c r="B1046" s="24" t="s">
        <v>1572</v>
      </c>
      <c r="C1046" s="24" t="s">
        <v>101</v>
      </c>
      <c r="D1046" s="25">
        <v>84</v>
      </c>
      <c r="E1046" s="25" t="s">
        <v>341</v>
      </c>
      <c r="F1046" s="24" t="s">
        <v>272</v>
      </c>
      <c r="G1046" s="24" t="s">
        <v>335</v>
      </c>
      <c r="H1046" s="24" t="s">
        <v>35</v>
      </c>
      <c r="I1046" s="24"/>
      <c r="J1046" s="24" t="s">
        <v>274</v>
      </c>
      <c r="K1046" s="24" t="s">
        <v>336</v>
      </c>
      <c r="L1046" s="26">
        <v>28</v>
      </c>
      <c r="M1046" s="27">
        <v>2868</v>
      </c>
      <c r="N1046" s="28" t="s">
        <v>1663</v>
      </c>
      <c r="O1046" s="29" t="s">
        <v>1666</v>
      </c>
      <c r="P1046" s="29" t="s">
        <v>64</v>
      </c>
      <c r="Q1046" s="30">
        <v>1</v>
      </c>
      <c r="R1046" s="6" t="s">
        <v>41</v>
      </c>
      <c r="S1046" s="8">
        <v>1</v>
      </c>
      <c r="T1046" s="23">
        <v>0</v>
      </c>
      <c r="U1046" s="23">
        <v>0</v>
      </c>
      <c r="V1046" s="23">
        <v>0</v>
      </c>
      <c r="W1046" s="5">
        <f t="shared" si="32"/>
        <v>1</v>
      </c>
      <c r="X1046" s="5">
        <f t="shared" si="33"/>
        <v>0</v>
      </c>
      <c r="Y1046" s="13">
        <v>192082000</v>
      </c>
      <c r="Z1046" s="20">
        <v>172.93371300000001</v>
      </c>
      <c r="AA1046" s="20">
        <v>177.976473</v>
      </c>
      <c r="AB1046" s="20">
        <v>183.16731200000001</v>
      </c>
      <c r="AC1046" s="51"/>
    </row>
    <row r="1047" spans="1:29" s="4" customFormat="1" ht="13.5" hidden="1" customHeight="1" x14ac:dyDescent="0.25">
      <c r="A1047" s="25">
        <v>7</v>
      </c>
      <c r="B1047" s="24" t="s">
        <v>1572</v>
      </c>
      <c r="C1047" s="24" t="s">
        <v>101</v>
      </c>
      <c r="D1047" s="25">
        <v>85</v>
      </c>
      <c r="E1047" s="25" t="s">
        <v>343</v>
      </c>
      <c r="F1047" s="24" t="s">
        <v>272</v>
      </c>
      <c r="G1047" s="24" t="s">
        <v>335</v>
      </c>
      <c r="H1047" s="24" t="s">
        <v>35</v>
      </c>
      <c r="I1047" s="24"/>
      <c r="J1047" s="24" t="s">
        <v>274</v>
      </c>
      <c r="K1047" s="24" t="s">
        <v>336</v>
      </c>
      <c r="L1047" s="26">
        <v>28</v>
      </c>
      <c r="M1047" s="27">
        <v>2868</v>
      </c>
      <c r="N1047" s="28" t="s">
        <v>1663</v>
      </c>
      <c r="O1047" s="29" t="s">
        <v>1667</v>
      </c>
      <c r="P1047" s="29" t="s">
        <v>64</v>
      </c>
      <c r="Q1047" s="30">
        <v>1</v>
      </c>
      <c r="R1047" s="6" t="s">
        <v>41</v>
      </c>
      <c r="S1047" s="8">
        <v>1</v>
      </c>
      <c r="T1047" s="23">
        <v>0</v>
      </c>
      <c r="U1047" s="23">
        <v>0</v>
      </c>
      <c r="V1047" s="23">
        <v>0</v>
      </c>
      <c r="W1047" s="5">
        <f t="shared" si="32"/>
        <v>1</v>
      </c>
      <c r="X1047" s="5">
        <f t="shared" si="33"/>
        <v>0</v>
      </c>
      <c r="Y1047" s="13">
        <v>336144000</v>
      </c>
      <c r="Z1047" s="20">
        <v>302.63399700000002</v>
      </c>
      <c r="AA1047" s="20">
        <v>311.45882799999998</v>
      </c>
      <c r="AB1047" s="20">
        <v>320.54279500000001</v>
      </c>
      <c r="AC1047" s="51"/>
    </row>
    <row r="1048" spans="1:29" s="4" customFormat="1" ht="13.5" hidden="1" customHeight="1" x14ac:dyDescent="0.25">
      <c r="A1048" s="25">
        <v>7</v>
      </c>
      <c r="B1048" s="24" t="s">
        <v>1572</v>
      </c>
      <c r="C1048" s="24" t="s">
        <v>101</v>
      </c>
      <c r="D1048" s="25">
        <v>88</v>
      </c>
      <c r="E1048" s="25" t="s">
        <v>345</v>
      </c>
      <c r="F1048" s="24" t="s">
        <v>272</v>
      </c>
      <c r="G1048" s="24" t="s">
        <v>335</v>
      </c>
      <c r="H1048" s="24" t="s">
        <v>35</v>
      </c>
      <c r="I1048" s="24"/>
      <c r="J1048" s="24" t="s">
        <v>274</v>
      </c>
      <c r="K1048" s="24" t="s">
        <v>336</v>
      </c>
      <c r="L1048" s="26">
        <v>28</v>
      </c>
      <c r="M1048" s="27">
        <v>2868</v>
      </c>
      <c r="N1048" s="28" t="s">
        <v>1663</v>
      </c>
      <c r="O1048" s="29" t="s">
        <v>1668</v>
      </c>
      <c r="P1048" s="29" t="s">
        <v>64</v>
      </c>
      <c r="Q1048" s="30">
        <v>3</v>
      </c>
      <c r="R1048" s="6" t="s">
        <v>41</v>
      </c>
      <c r="S1048" s="8">
        <v>1</v>
      </c>
      <c r="T1048" s="23">
        <v>0</v>
      </c>
      <c r="U1048" s="23">
        <v>0</v>
      </c>
      <c r="V1048" s="23">
        <v>0</v>
      </c>
      <c r="W1048" s="5">
        <f t="shared" si="32"/>
        <v>1</v>
      </c>
      <c r="X1048" s="5">
        <f t="shared" si="33"/>
        <v>2</v>
      </c>
      <c r="Y1048" s="13">
        <v>288123000</v>
      </c>
      <c r="Z1048" s="20">
        <v>259.40056900000002</v>
      </c>
      <c r="AA1048" s="20">
        <v>266.96470900000003</v>
      </c>
      <c r="AB1048" s="20">
        <v>274.750967</v>
      </c>
      <c r="AC1048" s="51"/>
    </row>
    <row r="1049" spans="1:29" s="4" customFormat="1" ht="13.5" hidden="1" customHeight="1" x14ac:dyDescent="0.25">
      <c r="A1049" s="25">
        <v>7</v>
      </c>
      <c r="B1049" s="24" t="s">
        <v>1572</v>
      </c>
      <c r="C1049" s="24" t="s">
        <v>149</v>
      </c>
      <c r="D1049" s="25">
        <v>91</v>
      </c>
      <c r="E1049" s="25" t="s">
        <v>520</v>
      </c>
      <c r="F1049" s="24" t="s">
        <v>151</v>
      </c>
      <c r="G1049" s="24" t="s">
        <v>356</v>
      </c>
      <c r="H1049" s="24" t="s">
        <v>59</v>
      </c>
      <c r="I1049" s="24" t="s">
        <v>357</v>
      </c>
      <c r="J1049" s="24" t="s">
        <v>153</v>
      </c>
      <c r="K1049" s="24" t="s">
        <v>358</v>
      </c>
      <c r="L1049" s="26">
        <v>30</v>
      </c>
      <c r="M1049" s="27">
        <v>2810</v>
      </c>
      <c r="N1049" s="28" t="s">
        <v>1669</v>
      </c>
      <c r="O1049" s="29" t="s">
        <v>1670</v>
      </c>
      <c r="P1049" s="29" t="s">
        <v>492</v>
      </c>
      <c r="Q1049" s="30">
        <v>2</v>
      </c>
      <c r="R1049" s="6" t="s">
        <v>41</v>
      </c>
      <c r="S1049" s="8">
        <v>1</v>
      </c>
      <c r="T1049" s="23">
        <v>0</v>
      </c>
      <c r="U1049" s="23">
        <v>0</v>
      </c>
      <c r="V1049" s="23">
        <v>0</v>
      </c>
      <c r="W1049" s="5">
        <f t="shared" si="32"/>
        <v>1</v>
      </c>
      <c r="X1049" s="5">
        <f t="shared" si="33"/>
        <v>1</v>
      </c>
      <c r="Y1049" s="13">
        <v>17020169000</v>
      </c>
      <c r="Z1049" s="20">
        <v>15916.293858000001</v>
      </c>
      <c r="AA1049" s="20">
        <v>0</v>
      </c>
      <c r="AB1049" s="20">
        <v>0</v>
      </c>
      <c r="AC1049" s="51"/>
    </row>
    <row r="1050" spans="1:29" s="4" customFormat="1" ht="13.5" hidden="1" customHeight="1" x14ac:dyDescent="0.25">
      <c r="A1050" s="25">
        <v>7</v>
      </c>
      <c r="B1050" s="24" t="s">
        <v>1572</v>
      </c>
      <c r="C1050" s="24" t="s">
        <v>149</v>
      </c>
      <c r="D1050" s="25">
        <v>92</v>
      </c>
      <c r="E1050" s="25" t="s">
        <v>355</v>
      </c>
      <c r="F1050" s="24" t="s">
        <v>151</v>
      </c>
      <c r="G1050" s="24" t="s">
        <v>356</v>
      </c>
      <c r="H1050" s="24" t="s">
        <v>59</v>
      </c>
      <c r="I1050" s="24" t="s">
        <v>357</v>
      </c>
      <c r="J1050" s="24" t="s">
        <v>153</v>
      </c>
      <c r="K1050" s="24" t="s">
        <v>358</v>
      </c>
      <c r="L1050" s="26">
        <v>30</v>
      </c>
      <c r="M1050" s="27">
        <v>2810</v>
      </c>
      <c r="N1050" s="28" t="s">
        <v>1669</v>
      </c>
      <c r="O1050" s="29" t="s">
        <v>1671</v>
      </c>
      <c r="P1050" s="29" t="s">
        <v>67</v>
      </c>
      <c r="Q1050" s="30">
        <v>2</v>
      </c>
      <c r="R1050" s="6" t="s">
        <v>41</v>
      </c>
      <c r="S1050" s="8">
        <v>1</v>
      </c>
      <c r="T1050" s="23">
        <v>0</v>
      </c>
      <c r="U1050" s="23">
        <v>0</v>
      </c>
      <c r="V1050" s="23">
        <v>0</v>
      </c>
      <c r="W1050" s="5">
        <f t="shared" si="32"/>
        <v>1</v>
      </c>
      <c r="X1050" s="5">
        <f t="shared" si="33"/>
        <v>1</v>
      </c>
      <c r="Y1050" s="13">
        <v>683944000</v>
      </c>
      <c r="Z1050" s="20">
        <v>326.88973399999998</v>
      </c>
      <c r="AA1050" s="20">
        <v>922.59073699999999</v>
      </c>
      <c r="AB1050" s="20">
        <v>652.20101399999999</v>
      </c>
      <c r="AC1050" s="51"/>
    </row>
    <row r="1051" spans="1:29" s="4" customFormat="1" ht="13.5" hidden="1" customHeight="1" x14ac:dyDescent="0.25">
      <c r="A1051" s="25">
        <v>7</v>
      </c>
      <c r="B1051" s="24" t="s">
        <v>1572</v>
      </c>
      <c r="C1051" s="24" t="s">
        <v>149</v>
      </c>
      <c r="D1051" s="25">
        <v>93</v>
      </c>
      <c r="E1051" s="25" t="s">
        <v>361</v>
      </c>
      <c r="F1051" s="24" t="s">
        <v>151</v>
      </c>
      <c r="G1051" s="24" t="s">
        <v>362</v>
      </c>
      <c r="H1051" s="24" t="s">
        <v>59</v>
      </c>
      <c r="I1051" s="24" t="s">
        <v>357</v>
      </c>
      <c r="J1051" s="24" t="s">
        <v>153</v>
      </c>
      <c r="K1051" s="24" t="s">
        <v>358</v>
      </c>
      <c r="L1051" s="26">
        <v>30</v>
      </c>
      <c r="M1051" s="27">
        <v>2810</v>
      </c>
      <c r="N1051" s="28" t="s">
        <v>1669</v>
      </c>
      <c r="O1051" s="29" t="s">
        <v>1672</v>
      </c>
      <c r="P1051" s="29" t="s">
        <v>364</v>
      </c>
      <c r="Q1051" s="30">
        <v>4</v>
      </c>
      <c r="R1051" s="6" t="s">
        <v>41</v>
      </c>
      <c r="S1051" s="8">
        <v>1</v>
      </c>
      <c r="T1051" s="23">
        <v>0</v>
      </c>
      <c r="U1051" s="23">
        <v>0</v>
      </c>
      <c r="V1051" s="23">
        <v>0</v>
      </c>
      <c r="W1051" s="5">
        <f t="shared" si="32"/>
        <v>1</v>
      </c>
      <c r="X1051" s="5">
        <f t="shared" si="33"/>
        <v>3</v>
      </c>
      <c r="Y1051" s="13">
        <v>10441106000</v>
      </c>
      <c r="Z1051" s="20">
        <v>10213.553594000001</v>
      </c>
      <c r="AA1051" s="20">
        <v>10511.381593</v>
      </c>
      <c r="AB1051" s="20">
        <v>10817.955187</v>
      </c>
      <c r="AC1051" s="51"/>
    </row>
    <row r="1052" spans="1:29" s="4" customFormat="1" ht="13.5" hidden="1" customHeight="1" x14ac:dyDescent="0.25">
      <c r="A1052" s="25">
        <v>7</v>
      </c>
      <c r="B1052" s="24" t="s">
        <v>1572</v>
      </c>
      <c r="C1052" s="24" t="s">
        <v>149</v>
      </c>
      <c r="D1052" s="25">
        <v>94</v>
      </c>
      <c r="E1052" s="25" t="s">
        <v>365</v>
      </c>
      <c r="F1052" s="24" t="s">
        <v>151</v>
      </c>
      <c r="G1052" s="24" t="s">
        <v>366</v>
      </c>
      <c r="H1052" s="24" t="s">
        <v>59</v>
      </c>
      <c r="I1052" s="24" t="s">
        <v>357</v>
      </c>
      <c r="J1052" s="24" t="s">
        <v>153</v>
      </c>
      <c r="K1052" s="24" t="s">
        <v>358</v>
      </c>
      <c r="L1052" s="26">
        <v>30</v>
      </c>
      <c r="M1052" s="27">
        <v>2810</v>
      </c>
      <c r="N1052" s="28" t="s">
        <v>1669</v>
      </c>
      <c r="O1052" s="29" t="s">
        <v>1673</v>
      </c>
      <c r="P1052" s="29" t="s">
        <v>368</v>
      </c>
      <c r="Q1052" s="30">
        <v>4</v>
      </c>
      <c r="R1052" s="6" t="s">
        <v>41</v>
      </c>
      <c r="S1052" s="8">
        <v>1</v>
      </c>
      <c r="T1052" s="23">
        <v>0</v>
      </c>
      <c r="U1052" s="23">
        <v>0</v>
      </c>
      <c r="V1052" s="23">
        <v>0</v>
      </c>
      <c r="W1052" s="5">
        <f t="shared" si="32"/>
        <v>1</v>
      </c>
      <c r="X1052" s="5">
        <f t="shared" si="33"/>
        <v>3</v>
      </c>
      <c r="Y1052" s="13">
        <v>3337918000</v>
      </c>
      <c r="Z1052" s="20">
        <v>3005.1668</v>
      </c>
      <c r="AA1052" s="20">
        <v>3092.797693</v>
      </c>
      <c r="AB1052" s="20">
        <v>3183.0018300000002</v>
      </c>
      <c r="AC1052" s="51"/>
    </row>
    <row r="1053" spans="1:29" s="4" customFormat="1" ht="13.5" hidden="1" customHeight="1" x14ac:dyDescent="0.25">
      <c r="A1053" s="25">
        <v>7</v>
      </c>
      <c r="B1053" s="24" t="s">
        <v>1572</v>
      </c>
      <c r="C1053" s="24" t="s">
        <v>175</v>
      </c>
      <c r="D1053" s="25">
        <v>95</v>
      </c>
      <c r="E1053" s="25" t="s">
        <v>369</v>
      </c>
      <c r="F1053" s="24" t="s">
        <v>370</v>
      </c>
      <c r="G1053" s="24" t="s">
        <v>371</v>
      </c>
      <c r="H1053" s="24" t="s">
        <v>35</v>
      </c>
      <c r="I1053" s="24"/>
      <c r="J1053" s="24" t="s">
        <v>153</v>
      </c>
      <c r="K1053" s="24" t="s">
        <v>372</v>
      </c>
      <c r="L1053" s="26">
        <v>31</v>
      </c>
      <c r="M1053" s="27">
        <v>2859</v>
      </c>
      <c r="N1053" s="28" t="s">
        <v>1674</v>
      </c>
      <c r="O1053" s="29" t="s">
        <v>1675</v>
      </c>
      <c r="P1053" s="29" t="s">
        <v>375</v>
      </c>
      <c r="Q1053" s="30">
        <v>6</v>
      </c>
      <c r="R1053" s="6" t="s">
        <v>41</v>
      </c>
      <c r="S1053" s="8">
        <v>2</v>
      </c>
      <c r="T1053" s="23">
        <v>0</v>
      </c>
      <c r="U1053" s="23">
        <v>0</v>
      </c>
      <c r="V1053" s="23">
        <v>0</v>
      </c>
      <c r="W1053" s="5">
        <f t="shared" si="32"/>
        <v>2</v>
      </c>
      <c r="X1053" s="5">
        <f t="shared" si="33"/>
        <v>4</v>
      </c>
      <c r="Y1053" s="13">
        <v>816349000</v>
      </c>
      <c r="Z1053" s="20">
        <v>734.96827900000005</v>
      </c>
      <c r="AA1053" s="20">
        <v>756.40000999999995</v>
      </c>
      <c r="AB1053" s="20">
        <v>778.46107400000005</v>
      </c>
      <c r="AC1053" s="51"/>
    </row>
    <row r="1054" spans="1:29" s="4" customFormat="1" ht="13.5" hidden="1" customHeight="1" x14ac:dyDescent="0.25">
      <c r="A1054" s="25">
        <v>7</v>
      </c>
      <c r="B1054" s="24" t="s">
        <v>1572</v>
      </c>
      <c r="C1054" s="24" t="s">
        <v>175</v>
      </c>
      <c r="D1054" s="25">
        <v>96</v>
      </c>
      <c r="E1054" s="25" t="s">
        <v>376</v>
      </c>
      <c r="F1054" s="24" t="s">
        <v>370</v>
      </c>
      <c r="G1054" s="24" t="s">
        <v>371</v>
      </c>
      <c r="H1054" s="24" t="s">
        <v>35</v>
      </c>
      <c r="I1054" s="24"/>
      <c r="J1054" s="24" t="s">
        <v>153</v>
      </c>
      <c r="K1054" s="24" t="s">
        <v>372</v>
      </c>
      <c r="L1054" s="26">
        <v>31</v>
      </c>
      <c r="M1054" s="27">
        <v>2859</v>
      </c>
      <c r="N1054" s="28" t="s">
        <v>1674</v>
      </c>
      <c r="O1054" s="29" t="s">
        <v>1676</v>
      </c>
      <c r="P1054" s="29" t="s">
        <v>40</v>
      </c>
      <c r="Q1054" s="30">
        <v>5</v>
      </c>
      <c r="R1054" s="6" t="s">
        <v>41</v>
      </c>
      <c r="S1054" s="8">
        <v>2</v>
      </c>
      <c r="T1054" s="23">
        <v>0</v>
      </c>
      <c r="U1054" s="23">
        <v>0</v>
      </c>
      <c r="V1054" s="23">
        <v>0</v>
      </c>
      <c r="W1054" s="5">
        <f t="shared" si="32"/>
        <v>2</v>
      </c>
      <c r="X1054" s="5">
        <f t="shared" si="33"/>
        <v>3</v>
      </c>
      <c r="Y1054" s="13">
        <v>656280000</v>
      </c>
      <c r="Z1054" s="20">
        <v>590.856852</v>
      </c>
      <c r="AA1054" s="20">
        <v>608.08628199999998</v>
      </c>
      <c r="AB1054" s="20">
        <v>625.82164799999998</v>
      </c>
      <c r="AC1054" s="51"/>
    </row>
    <row r="1055" spans="1:29" s="4" customFormat="1" ht="13.5" hidden="1" customHeight="1" x14ac:dyDescent="0.25">
      <c r="A1055" s="25">
        <v>7</v>
      </c>
      <c r="B1055" s="24" t="s">
        <v>1572</v>
      </c>
      <c r="C1055" s="24" t="s">
        <v>149</v>
      </c>
      <c r="D1055" s="25">
        <v>97</v>
      </c>
      <c r="E1055" s="25" t="s">
        <v>378</v>
      </c>
      <c r="F1055" s="24" t="s">
        <v>379</v>
      </c>
      <c r="G1055" s="24" t="s">
        <v>380</v>
      </c>
      <c r="H1055" s="24" t="s">
        <v>35</v>
      </c>
      <c r="I1055" s="24"/>
      <c r="J1055" s="24" t="s">
        <v>153</v>
      </c>
      <c r="K1055" s="24" t="s">
        <v>154</v>
      </c>
      <c r="L1055" s="26">
        <v>32</v>
      </c>
      <c r="M1055" s="27">
        <v>2853</v>
      </c>
      <c r="N1055" s="28" t="s">
        <v>1677</v>
      </c>
      <c r="O1055" s="29" t="s">
        <v>1678</v>
      </c>
      <c r="P1055" s="29" t="s">
        <v>383</v>
      </c>
      <c r="Q1055" s="30">
        <v>400</v>
      </c>
      <c r="R1055" s="6" t="s">
        <v>41</v>
      </c>
      <c r="S1055" s="8">
        <v>100</v>
      </c>
      <c r="T1055" s="23">
        <v>0</v>
      </c>
      <c r="U1055" s="23">
        <v>0</v>
      </c>
      <c r="V1055" s="23">
        <v>0</v>
      </c>
      <c r="W1055" s="5">
        <f t="shared" si="32"/>
        <v>100</v>
      </c>
      <c r="X1055" s="5">
        <f t="shared" si="33"/>
        <v>300</v>
      </c>
      <c r="Y1055" s="13">
        <v>1936827000</v>
      </c>
      <c r="Z1055" s="20">
        <v>1743.74827</v>
      </c>
      <c r="AA1055" s="20">
        <v>1794.596102</v>
      </c>
      <c r="AB1055" s="20">
        <v>1846.9370590000001</v>
      </c>
      <c r="AC1055" s="51"/>
    </row>
    <row r="1056" spans="1:29" s="4" customFormat="1" ht="13.5" hidden="1" customHeight="1" x14ac:dyDescent="0.25">
      <c r="A1056" s="25">
        <v>7</v>
      </c>
      <c r="B1056" s="24" t="s">
        <v>1572</v>
      </c>
      <c r="C1056" s="24" t="s">
        <v>149</v>
      </c>
      <c r="D1056" s="25">
        <v>98</v>
      </c>
      <c r="E1056" s="25" t="s">
        <v>384</v>
      </c>
      <c r="F1056" s="24" t="s">
        <v>379</v>
      </c>
      <c r="G1056" s="24" t="s">
        <v>385</v>
      </c>
      <c r="H1056" s="24" t="s">
        <v>35</v>
      </c>
      <c r="I1056" s="24"/>
      <c r="J1056" s="24" t="s">
        <v>153</v>
      </c>
      <c r="K1056" s="24" t="s">
        <v>154</v>
      </c>
      <c r="L1056" s="26">
        <v>32</v>
      </c>
      <c r="M1056" s="27">
        <v>2853</v>
      </c>
      <c r="N1056" s="28" t="s">
        <v>1677</v>
      </c>
      <c r="O1056" s="29" t="s">
        <v>1679</v>
      </c>
      <c r="P1056" s="29" t="s">
        <v>200</v>
      </c>
      <c r="Q1056" s="30">
        <v>2380</v>
      </c>
      <c r="R1056" s="6" t="s">
        <v>41</v>
      </c>
      <c r="S1056" s="8">
        <v>595</v>
      </c>
      <c r="T1056" s="23">
        <v>0</v>
      </c>
      <c r="U1056" s="23">
        <v>0</v>
      </c>
      <c r="V1056" s="23">
        <v>0</v>
      </c>
      <c r="W1056" s="5">
        <f t="shared" si="32"/>
        <v>595</v>
      </c>
      <c r="X1056" s="5">
        <f t="shared" si="33"/>
        <v>1785</v>
      </c>
      <c r="Y1056" s="13">
        <v>1083939000</v>
      </c>
      <c r="Z1056" s="20">
        <v>981.71370300000001</v>
      </c>
      <c r="AA1056" s="20">
        <v>1416.1725650000001</v>
      </c>
      <c r="AB1056" s="20">
        <v>1451.643296</v>
      </c>
      <c r="AC1056" s="51"/>
    </row>
    <row r="1057" spans="1:29" s="4" customFormat="1" ht="13.5" hidden="1" customHeight="1" x14ac:dyDescent="0.25">
      <c r="A1057" s="25">
        <v>7</v>
      </c>
      <c r="B1057" s="24" t="s">
        <v>1572</v>
      </c>
      <c r="C1057" s="24" t="s">
        <v>149</v>
      </c>
      <c r="D1057" s="25">
        <v>99</v>
      </c>
      <c r="E1057" s="25" t="s">
        <v>387</v>
      </c>
      <c r="F1057" s="24" t="s">
        <v>379</v>
      </c>
      <c r="G1057" s="24" t="s">
        <v>388</v>
      </c>
      <c r="H1057" s="24" t="s">
        <v>59</v>
      </c>
      <c r="I1057" s="24"/>
      <c r="J1057" s="24" t="s">
        <v>153</v>
      </c>
      <c r="K1057" s="24" t="s">
        <v>154</v>
      </c>
      <c r="L1057" s="26">
        <v>32</v>
      </c>
      <c r="M1057" s="27">
        <v>2853</v>
      </c>
      <c r="N1057" s="28" t="s">
        <v>1677</v>
      </c>
      <c r="O1057" s="29" t="s">
        <v>1680</v>
      </c>
      <c r="P1057" s="29" t="s">
        <v>390</v>
      </c>
      <c r="Q1057" s="30">
        <v>100</v>
      </c>
      <c r="R1057" s="6" t="s">
        <v>41</v>
      </c>
      <c r="S1057" s="8">
        <v>25</v>
      </c>
      <c r="T1057" s="23">
        <v>0</v>
      </c>
      <c r="U1057" s="23">
        <v>0</v>
      </c>
      <c r="V1057" s="23">
        <v>0</v>
      </c>
      <c r="W1057" s="5">
        <f t="shared" si="32"/>
        <v>25</v>
      </c>
      <c r="X1057" s="5">
        <f t="shared" si="33"/>
        <v>75</v>
      </c>
      <c r="Y1057" s="13">
        <v>986612000</v>
      </c>
      <c r="Z1057" s="20">
        <v>888.25857599999995</v>
      </c>
      <c r="AA1057" s="20">
        <v>914.16026399999998</v>
      </c>
      <c r="AB1057" s="20">
        <v>940.822543</v>
      </c>
      <c r="AC1057" s="51"/>
    </row>
    <row r="1058" spans="1:29" s="4" customFormat="1" ht="13.5" hidden="1" customHeight="1" x14ac:dyDescent="0.25">
      <c r="A1058" s="25">
        <v>7</v>
      </c>
      <c r="B1058" s="24" t="s">
        <v>1572</v>
      </c>
      <c r="C1058" s="24" t="s">
        <v>149</v>
      </c>
      <c r="D1058" s="25">
        <v>108</v>
      </c>
      <c r="E1058" s="25" t="s">
        <v>395</v>
      </c>
      <c r="F1058" s="24" t="s">
        <v>379</v>
      </c>
      <c r="G1058" s="24" t="s">
        <v>392</v>
      </c>
      <c r="H1058" s="24" t="s">
        <v>35</v>
      </c>
      <c r="I1058" s="24"/>
      <c r="J1058" s="24" t="s">
        <v>153</v>
      </c>
      <c r="K1058" s="24" t="s">
        <v>154</v>
      </c>
      <c r="L1058" s="26">
        <v>32</v>
      </c>
      <c r="M1058" s="27">
        <v>2853</v>
      </c>
      <c r="N1058" s="28" t="s">
        <v>1677</v>
      </c>
      <c r="O1058" s="29" t="s">
        <v>1681</v>
      </c>
      <c r="P1058" s="29" t="s">
        <v>64</v>
      </c>
      <c r="Q1058" s="30">
        <v>50</v>
      </c>
      <c r="R1058" s="6" t="s">
        <v>41</v>
      </c>
      <c r="S1058" s="8">
        <v>12</v>
      </c>
      <c r="T1058" s="23">
        <v>0</v>
      </c>
      <c r="U1058" s="23">
        <v>0</v>
      </c>
      <c r="V1058" s="23">
        <v>0</v>
      </c>
      <c r="W1058" s="5">
        <f t="shared" si="32"/>
        <v>12</v>
      </c>
      <c r="X1058" s="5">
        <f t="shared" si="33"/>
        <v>38</v>
      </c>
      <c r="Y1058" s="13">
        <v>240103000</v>
      </c>
      <c r="Z1058" s="20">
        <v>216.16714099999999</v>
      </c>
      <c r="AA1058" s="20">
        <v>222.47059100000001</v>
      </c>
      <c r="AB1058" s="20">
        <v>228.95913999999999</v>
      </c>
      <c r="AC1058" s="51"/>
    </row>
    <row r="1059" spans="1:29" s="4" customFormat="1" ht="13.5" hidden="1" customHeight="1" x14ac:dyDescent="0.25">
      <c r="A1059" s="25">
        <v>7</v>
      </c>
      <c r="B1059" s="24" t="s">
        <v>1572</v>
      </c>
      <c r="C1059" s="24" t="s">
        <v>149</v>
      </c>
      <c r="D1059" s="25">
        <v>109</v>
      </c>
      <c r="E1059" s="25" t="s">
        <v>397</v>
      </c>
      <c r="F1059" s="24" t="s">
        <v>151</v>
      </c>
      <c r="G1059" s="24" t="s">
        <v>398</v>
      </c>
      <c r="H1059" s="24" t="s">
        <v>35</v>
      </c>
      <c r="I1059" s="24"/>
      <c r="J1059" s="24" t="s">
        <v>153</v>
      </c>
      <c r="K1059" s="24" t="s">
        <v>154</v>
      </c>
      <c r="L1059" s="26">
        <v>32</v>
      </c>
      <c r="M1059" s="27">
        <v>2853</v>
      </c>
      <c r="N1059" s="28" t="s">
        <v>1677</v>
      </c>
      <c r="O1059" s="29" t="s">
        <v>1682</v>
      </c>
      <c r="P1059" s="29" t="s">
        <v>400</v>
      </c>
      <c r="Q1059" s="30">
        <v>7</v>
      </c>
      <c r="R1059" s="6" t="s">
        <v>41</v>
      </c>
      <c r="S1059" s="8">
        <v>7</v>
      </c>
      <c r="T1059" s="23">
        <v>0</v>
      </c>
      <c r="U1059" s="23">
        <v>0</v>
      </c>
      <c r="V1059" s="23">
        <v>0</v>
      </c>
      <c r="W1059" s="5">
        <f t="shared" si="32"/>
        <v>7</v>
      </c>
      <c r="X1059" s="5">
        <f t="shared" si="33"/>
        <v>0</v>
      </c>
      <c r="Y1059" s="13">
        <v>176039000</v>
      </c>
      <c r="Z1059" s="20">
        <v>0</v>
      </c>
      <c r="AA1059" s="20">
        <v>0</v>
      </c>
      <c r="AB1059" s="20">
        <v>0</v>
      </c>
      <c r="AC1059" s="51"/>
    </row>
    <row r="1060" spans="1:29" s="4" customFormat="1" ht="13.5" hidden="1" customHeight="1" x14ac:dyDescent="0.25">
      <c r="A1060" s="25">
        <v>7</v>
      </c>
      <c r="B1060" s="24" t="s">
        <v>1572</v>
      </c>
      <c r="C1060" s="24" t="s">
        <v>186</v>
      </c>
      <c r="D1060" s="25">
        <v>62</v>
      </c>
      <c r="E1060" s="25" t="s">
        <v>401</v>
      </c>
      <c r="F1060" s="24" t="s">
        <v>272</v>
      </c>
      <c r="G1060" s="24" t="s">
        <v>402</v>
      </c>
      <c r="H1060" s="24" t="s">
        <v>35</v>
      </c>
      <c r="I1060" s="24"/>
      <c r="J1060" s="24" t="s">
        <v>274</v>
      </c>
      <c r="K1060" s="24" t="s">
        <v>275</v>
      </c>
      <c r="L1060" s="26">
        <v>33</v>
      </c>
      <c r="M1060" s="27">
        <v>2844</v>
      </c>
      <c r="N1060" s="28" t="s">
        <v>1683</v>
      </c>
      <c r="O1060" s="29" t="s">
        <v>1684</v>
      </c>
      <c r="P1060" s="29" t="s">
        <v>67</v>
      </c>
      <c r="Q1060" s="30">
        <v>31</v>
      </c>
      <c r="R1060" s="6" t="s">
        <v>41</v>
      </c>
      <c r="S1060" s="8">
        <v>8</v>
      </c>
      <c r="T1060" s="23">
        <v>0</v>
      </c>
      <c r="U1060" s="23">
        <v>0</v>
      </c>
      <c r="V1060" s="23">
        <v>0</v>
      </c>
      <c r="W1060" s="5">
        <f t="shared" si="32"/>
        <v>8</v>
      </c>
      <c r="X1060" s="5">
        <f t="shared" si="33"/>
        <v>23</v>
      </c>
      <c r="Y1060" s="13">
        <v>1392595000</v>
      </c>
      <c r="Z1060" s="20">
        <v>1253.769417</v>
      </c>
      <c r="AA1060" s="20">
        <v>1290.329428</v>
      </c>
      <c r="AB1060" s="20">
        <v>1327.9630090000001</v>
      </c>
      <c r="AC1060" s="51"/>
    </row>
    <row r="1061" spans="1:29" s="4" customFormat="1" ht="13.5" hidden="1" customHeight="1" x14ac:dyDescent="0.25">
      <c r="A1061" s="25">
        <v>7</v>
      </c>
      <c r="B1061" s="24" t="s">
        <v>1572</v>
      </c>
      <c r="C1061" s="24" t="s">
        <v>149</v>
      </c>
      <c r="D1061" s="25">
        <v>102</v>
      </c>
      <c r="E1061" s="25" t="s">
        <v>1152</v>
      </c>
      <c r="F1061" s="24" t="s">
        <v>406</v>
      </c>
      <c r="G1061" s="24" t="s">
        <v>407</v>
      </c>
      <c r="H1061" s="24" t="s">
        <v>59</v>
      </c>
      <c r="I1061" s="24"/>
      <c r="J1061" s="24" t="s">
        <v>153</v>
      </c>
      <c r="K1061" s="24" t="s">
        <v>154</v>
      </c>
      <c r="L1061" s="26">
        <v>34</v>
      </c>
      <c r="M1061" s="27">
        <v>2874</v>
      </c>
      <c r="N1061" s="28" t="s">
        <v>1685</v>
      </c>
      <c r="O1061" s="29" t="s">
        <v>1686</v>
      </c>
      <c r="P1061" s="29" t="s">
        <v>1155</v>
      </c>
      <c r="Q1061" s="30">
        <v>4</v>
      </c>
      <c r="R1061" s="6" t="s">
        <v>41</v>
      </c>
      <c r="S1061" s="8">
        <v>1</v>
      </c>
      <c r="T1061" s="23">
        <v>0</v>
      </c>
      <c r="U1061" s="23">
        <v>0</v>
      </c>
      <c r="V1061" s="23">
        <v>0</v>
      </c>
      <c r="W1061" s="5">
        <f t="shared" si="32"/>
        <v>1</v>
      </c>
      <c r="X1061" s="5">
        <f t="shared" si="33"/>
        <v>3</v>
      </c>
      <c r="Y1061" s="13">
        <v>783481000</v>
      </c>
      <c r="Z1061" s="20">
        <v>708.29217300000005</v>
      </c>
      <c r="AA1061" s="20">
        <v>931.86203399999999</v>
      </c>
      <c r="AB1061" s="20">
        <v>956.12401499999999</v>
      </c>
      <c r="AC1061" s="51"/>
    </row>
    <row r="1062" spans="1:29" s="4" customFormat="1" ht="13.5" hidden="1" customHeight="1" x14ac:dyDescent="0.25">
      <c r="A1062" s="25">
        <v>7</v>
      </c>
      <c r="B1062" s="24" t="s">
        <v>1572</v>
      </c>
      <c r="C1062" s="24" t="s">
        <v>149</v>
      </c>
      <c r="D1062" s="25">
        <v>103</v>
      </c>
      <c r="E1062" s="25" t="s">
        <v>405</v>
      </c>
      <c r="F1062" s="24" t="s">
        <v>406</v>
      </c>
      <c r="G1062" s="24" t="s">
        <v>407</v>
      </c>
      <c r="H1062" s="24" t="s">
        <v>59</v>
      </c>
      <c r="I1062" s="24"/>
      <c r="J1062" s="24" t="s">
        <v>153</v>
      </c>
      <c r="K1062" s="24" t="s">
        <v>154</v>
      </c>
      <c r="L1062" s="26">
        <v>34</v>
      </c>
      <c r="M1062" s="27">
        <v>2874</v>
      </c>
      <c r="N1062" s="28" t="s">
        <v>1685</v>
      </c>
      <c r="O1062" s="29" t="s">
        <v>1687</v>
      </c>
      <c r="P1062" s="29" t="s">
        <v>410</v>
      </c>
      <c r="Q1062" s="30">
        <v>4</v>
      </c>
      <c r="R1062" s="6" t="s">
        <v>41</v>
      </c>
      <c r="S1062" s="8">
        <v>1</v>
      </c>
      <c r="T1062" s="23">
        <v>0</v>
      </c>
      <c r="U1062" s="23">
        <v>0</v>
      </c>
      <c r="V1062" s="23">
        <v>0</v>
      </c>
      <c r="W1062" s="5">
        <f t="shared" si="32"/>
        <v>1</v>
      </c>
      <c r="X1062" s="5">
        <f t="shared" si="33"/>
        <v>3</v>
      </c>
      <c r="Y1062" s="13">
        <v>772532000</v>
      </c>
      <c r="Z1062" s="20">
        <v>698.43495099999996</v>
      </c>
      <c r="AA1062" s="20">
        <v>921.71737499999995</v>
      </c>
      <c r="AB1062" s="20">
        <v>945.68347800000004</v>
      </c>
      <c r="AC1062" s="51"/>
    </row>
    <row r="1063" spans="1:29" s="4" customFormat="1" ht="13.5" hidden="1" customHeight="1" x14ac:dyDescent="0.25">
      <c r="A1063" s="25">
        <v>7</v>
      </c>
      <c r="B1063" s="24" t="s">
        <v>1572</v>
      </c>
      <c r="C1063" s="24" t="s">
        <v>149</v>
      </c>
      <c r="D1063" s="25">
        <v>104</v>
      </c>
      <c r="E1063" s="25" t="s">
        <v>411</v>
      </c>
      <c r="F1063" s="24" t="s">
        <v>406</v>
      </c>
      <c r="G1063" s="24" t="s">
        <v>407</v>
      </c>
      <c r="H1063" s="24" t="s">
        <v>59</v>
      </c>
      <c r="I1063" s="24"/>
      <c r="J1063" s="24" t="s">
        <v>153</v>
      </c>
      <c r="K1063" s="24" t="s">
        <v>154</v>
      </c>
      <c r="L1063" s="26">
        <v>34</v>
      </c>
      <c r="M1063" s="27">
        <v>2874</v>
      </c>
      <c r="N1063" s="28" t="s">
        <v>1685</v>
      </c>
      <c r="O1063" s="29" t="s">
        <v>1688</v>
      </c>
      <c r="P1063" s="29" t="s">
        <v>413</v>
      </c>
      <c r="Q1063" s="30">
        <v>4</v>
      </c>
      <c r="R1063" s="6" t="s">
        <v>41</v>
      </c>
      <c r="S1063" s="8">
        <v>1</v>
      </c>
      <c r="T1063" s="23">
        <v>0</v>
      </c>
      <c r="U1063" s="23">
        <v>0</v>
      </c>
      <c r="V1063" s="23">
        <v>0</v>
      </c>
      <c r="W1063" s="5">
        <f t="shared" si="32"/>
        <v>1</v>
      </c>
      <c r="X1063" s="5">
        <f t="shared" si="33"/>
        <v>3</v>
      </c>
      <c r="Y1063" s="13">
        <v>838224000</v>
      </c>
      <c r="Z1063" s="20">
        <v>757.57828099999995</v>
      </c>
      <c r="AA1063" s="20">
        <v>982.585329</v>
      </c>
      <c r="AB1063" s="20">
        <v>1008.326698</v>
      </c>
      <c r="AC1063" s="51"/>
    </row>
    <row r="1064" spans="1:29" s="4" customFormat="1" ht="13.5" hidden="1" customHeight="1" x14ac:dyDescent="0.25">
      <c r="A1064" s="25">
        <v>2</v>
      </c>
      <c r="B1064" s="24" t="s">
        <v>1689</v>
      </c>
      <c r="C1064" s="24" t="s">
        <v>31</v>
      </c>
      <c r="D1064" s="25">
        <v>1</v>
      </c>
      <c r="E1064" s="25" t="s">
        <v>32</v>
      </c>
      <c r="F1064" s="24" t="s">
        <v>33</v>
      </c>
      <c r="G1064" s="24" t="s">
        <v>34</v>
      </c>
      <c r="H1064" s="24" t="s">
        <v>35</v>
      </c>
      <c r="I1064" s="24"/>
      <c r="J1064" s="24" t="s">
        <v>36</v>
      </c>
      <c r="K1064" s="24" t="s">
        <v>37</v>
      </c>
      <c r="L1064" s="26">
        <v>1</v>
      </c>
      <c r="M1064" s="27">
        <v>2326</v>
      </c>
      <c r="N1064" s="28" t="s">
        <v>1690</v>
      </c>
      <c r="O1064" s="29" t="s">
        <v>1691</v>
      </c>
      <c r="P1064" s="29" t="s">
        <v>40</v>
      </c>
      <c r="Q1064" s="30">
        <v>20</v>
      </c>
      <c r="R1064" s="6" t="s">
        <v>41</v>
      </c>
      <c r="S1064" s="8">
        <v>0</v>
      </c>
      <c r="T1064" s="23">
        <v>0</v>
      </c>
      <c r="U1064" s="23">
        <v>0</v>
      </c>
      <c r="V1064" s="23">
        <v>0</v>
      </c>
      <c r="W1064" s="5">
        <f t="shared" si="32"/>
        <v>0</v>
      </c>
      <c r="X1064" s="5">
        <f t="shared" si="33"/>
        <v>20</v>
      </c>
      <c r="Y1064" s="13">
        <v>0</v>
      </c>
      <c r="Z1064" s="20">
        <v>266</v>
      </c>
      <c r="AA1064" s="20">
        <v>0</v>
      </c>
      <c r="AB1064" s="20">
        <v>266</v>
      </c>
      <c r="AC1064" s="51"/>
    </row>
    <row r="1065" spans="1:29" s="4" customFormat="1" ht="13.5" hidden="1" customHeight="1" x14ac:dyDescent="0.25">
      <c r="A1065" s="25">
        <v>2</v>
      </c>
      <c r="B1065" s="24" t="s">
        <v>1689</v>
      </c>
      <c r="C1065" s="24" t="s">
        <v>31</v>
      </c>
      <c r="D1065" s="25">
        <v>2</v>
      </c>
      <c r="E1065" s="25" t="s">
        <v>42</v>
      </c>
      <c r="F1065" s="24" t="s">
        <v>33</v>
      </c>
      <c r="G1065" s="24" t="s">
        <v>34</v>
      </c>
      <c r="H1065" s="24" t="s">
        <v>35</v>
      </c>
      <c r="I1065" s="24"/>
      <c r="J1065" s="24" t="s">
        <v>36</v>
      </c>
      <c r="K1065" s="24" t="s">
        <v>37</v>
      </c>
      <c r="L1065" s="26">
        <v>1</v>
      </c>
      <c r="M1065" s="27">
        <v>2326</v>
      </c>
      <c r="N1065" s="28" t="s">
        <v>1690</v>
      </c>
      <c r="O1065" s="29" t="s">
        <v>1692</v>
      </c>
      <c r="P1065" s="29" t="s">
        <v>44</v>
      </c>
      <c r="Q1065" s="30">
        <v>20</v>
      </c>
      <c r="R1065" s="6" t="s">
        <v>41</v>
      </c>
      <c r="S1065" s="8">
        <v>0</v>
      </c>
      <c r="T1065" s="23">
        <v>0</v>
      </c>
      <c r="U1065" s="23">
        <v>0</v>
      </c>
      <c r="V1065" s="23">
        <v>0</v>
      </c>
      <c r="W1065" s="5">
        <f t="shared" si="32"/>
        <v>0</v>
      </c>
      <c r="X1065" s="5">
        <f t="shared" si="33"/>
        <v>20</v>
      </c>
      <c r="Y1065" s="13">
        <v>0</v>
      </c>
      <c r="Z1065" s="20">
        <v>272</v>
      </c>
      <c r="AA1065" s="20">
        <v>0</v>
      </c>
      <c r="AB1065" s="20">
        <v>272</v>
      </c>
      <c r="AC1065" s="51"/>
    </row>
    <row r="1066" spans="1:29" s="4" customFormat="1" ht="13.5" hidden="1" customHeight="1" x14ac:dyDescent="0.25">
      <c r="A1066" s="25">
        <v>2</v>
      </c>
      <c r="B1066" s="24" t="s">
        <v>1689</v>
      </c>
      <c r="C1066" s="24" t="s">
        <v>31</v>
      </c>
      <c r="D1066" s="25">
        <v>3</v>
      </c>
      <c r="E1066" s="25" t="s">
        <v>45</v>
      </c>
      <c r="F1066" s="24" t="s">
        <v>33</v>
      </c>
      <c r="G1066" s="24" t="s">
        <v>34</v>
      </c>
      <c r="H1066" s="24" t="s">
        <v>35</v>
      </c>
      <c r="I1066" s="24"/>
      <c r="J1066" s="24" t="s">
        <v>36</v>
      </c>
      <c r="K1066" s="24" t="s">
        <v>37</v>
      </c>
      <c r="L1066" s="26">
        <v>1</v>
      </c>
      <c r="M1066" s="27">
        <v>2326</v>
      </c>
      <c r="N1066" s="28" t="s">
        <v>1690</v>
      </c>
      <c r="O1066" s="29" t="s">
        <v>1693</v>
      </c>
      <c r="P1066" s="29" t="s">
        <v>47</v>
      </c>
      <c r="Q1066" s="30">
        <v>19</v>
      </c>
      <c r="R1066" s="6" t="s">
        <v>41</v>
      </c>
      <c r="S1066" s="8">
        <v>10</v>
      </c>
      <c r="T1066" s="23">
        <v>0</v>
      </c>
      <c r="U1066" s="23">
        <v>0</v>
      </c>
      <c r="V1066" s="23">
        <v>0</v>
      </c>
      <c r="W1066" s="5">
        <f t="shared" si="32"/>
        <v>10</v>
      </c>
      <c r="X1066" s="5">
        <f t="shared" si="33"/>
        <v>9</v>
      </c>
      <c r="Y1066" s="13">
        <v>260240000</v>
      </c>
      <c r="Z1066" s="20">
        <v>0</v>
      </c>
      <c r="AA1066" s="20">
        <v>196</v>
      </c>
      <c r="AB1066" s="20">
        <v>0</v>
      </c>
      <c r="AC1066" s="51"/>
    </row>
    <row r="1067" spans="1:29" s="4" customFormat="1" ht="13.5" hidden="1" customHeight="1" x14ac:dyDescent="0.25">
      <c r="A1067" s="25">
        <v>2</v>
      </c>
      <c r="B1067" s="24" t="s">
        <v>1689</v>
      </c>
      <c r="C1067" s="24" t="s">
        <v>48</v>
      </c>
      <c r="D1067" s="25">
        <v>4</v>
      </c>
      <c r="E1067" s="25" t="s">
        <v>49</v>
      </c>
      <c r="F1067" s="24" t="s">
        <v>50</v>
      </c>
      <c r="G1067" s="24" t="s">
        <v>51</v>
      </c>
      <c r="H1067" s="24" t="s">
        <v>35</v>
      </c>
      <c r="I1067" s="24"/>
      <c r="J1067" s="24" t="s">
        <v>36</v>
      </c>
      <c r="K1067" s="24" t="s">
        <v>52</v>
      </c>
      <c r="L1067" s="26">
        <v>2</v>
      </c>
      <c r="M1067" s="27">
        <v>2511</v>
      </c>
      <c r="N1067" s="28" t="s">
        <v>1694</v>
      </c>
      <c r="O1067" s="29" t="s">
        <v>1695</v>
      </c>
      <c r="P1067" s="29" t="s">
        <v>55</v>
      </c>
      <c r="Q1067" s="30">
        <v>2431</v>
      </c>
      <c r="R1067" s="6" t="s">
        <v>41</v>
      </c>
      <c r="S1067" s="8">
        <v>610</v>
      </c>
      <c r="T1067" s="23">
        <v>0</v>
      </c>
      <c r="U1067" s="23">
        <v>0</v>
      </c>
      <c r="V1067" s="23">
        <v>0</v>
      </c>
      <c r="W1067" s="5">
        <f t="shared" si="32"/>
        <v>610</v>
      </c>
      <c r="X1067" s="5">
        <f t="shared" si="33"/>
        <v>1821</v>
      </c>
      <c r="Y1067" s="13">
        <v>558233000</v>
      </c>
      <c r="Z1067" s="20">
        <v>467</v>
      </c>
      <c r="AA1067" s="20">
        <v>467</v>
      </c>
      <c r="AB1067" s="20">
        <v>460</v>
      </c>
      <c r="AC1067" s="51"/>
    </row>
    <row r="1068" spans="1:29" s="4" customFormat="1" ht="13.5" hidden="1" customHeight="1" x14ac:dyDescent="0.25">
      <c r="A1068" s="25">
        <v>2</v>
      </c>
      <c r="B1068" s="24" t="s">
        <v>1689</v>
      </c>
      <c r="C1068" s="24" t="s">
        <v>31</v>
      </c>
      <c r="D1068" s="25">
        <v>5</v>
      </c>
      <c r="E1068" s="25" t="s">
        <v>56</v>
      </c>
      <c r="F1068" s="24" t="s">
        <v>57</v>
      </c>
      <c r="G1068" s="24" t="s">
        <v>58</v>
      </c>
      <c r="H1068" s="24" t="s">
        <v>59</v>
      </c>
      <c r="I1068" s="24" t="s">
        <v>60</v>
      </c>
      <c r="J1068" s="24" t="s">
        <v>36</v>
      </c>
      <c r="K1068" s="24" t="s">
        <v>61</v>
      </c>
      <c r="L1068" s="26">
        <v>3</v>
      </c>
      <c r="M1068" s="27">
        <v>2276</v>
      </c>
      <c r="N1068" s="28" t="s">
        <v>1696</v>
      </c>
      <c r="O1068" s="29" t="s">
        <v>1697</v>
      </c>
      <c r="P1068" s="29" t="s">
        <v>64</v>
      </c>
      <c r="Q1068" s="30">
        <v>8</v>
      </c>
      <c r="R1068" s="6" t="s">
        <v>41</v>
      </c>
      <c r="S1068" s="8">
        <v>2</v>
      </c>
      <c r="T1068" s="23">
        <v>0</v>
      </c>
      <c r="U1068" s="23">
        <v>0</v>
      </c>
      <c r="V1068" s="23">
        <v>0</v>
      </c>
      <c r="W1068" s="5">
        <f t="shared" si="32"/>
        <v>2</v>
      </c>
      <c r="X1068" s="5">
        <f t="shared" si="33"/>
        <v>6</v>
      </c>
      <c r="Y1068" s="13">
        <v>630963000</v>
      </c>
      <c r="Z1068" s="20">
        <v>580</v>
      </c>
      <c r="AA1068" s="20">
        <v>580</v>
      </c>
      <c r="AB1068" s="20">
        <v>580</v>
      </c>
      <c r="AC1068" s="51"/>
    </row>
    <row r="1069" spans="1:29" s="4" customFormat="1" ht="13.5" hidden="1" customHeight="1" x14ac:dyDescent="0.25">
      <c r="A1069" s="25">
        <v>2</v>
      </c>
      <c r="B1069" s="24" t="s">
        <v>1689</v>
      </c>
      <c r="C1069" s="24" t="s">
        <v>31</v>
      </c>
      <c r="D1069" s="25">
        <v>6</v>
      </c>
      <c r="E1069" s="25" t="s">
        <v>65</v>
      </c>
      <c r="F1069" s="24" t="s">
        <v>57</v>
      </c>
      <c r="G1069" s="24" t="s">
        <v>58</v>
      </c>
      <c r="H1069" s="24" t="s">
        <v>59</v>
      </c>
      <c r="I1069" s="24" t="s">
        <v>60</v>
      </c>
      <c r="J1069" s="24" t="s">
        <v>36</v>
      </c>
      <c r="K1069" s="24" t="s">
        <v>61</v>
      </c>
      <c r="L1069" s="26">
        <v>3</v>
      </c>
      <c r="M1069" s="27">
        <v>2276</v>
      </c>
      <c r="N1069" s="28" t="s">
        <v>1696</v>
      </c>
      <c r="O1069" s="29" t="s">
        <v>1698</v>
      </c>
      <c r="P1069" s="29" t="s">
        <v>67</v>
      </c>
      <c r="Q1069" s="30">
        <v>5</v>
      </c>
      <c r="R1069" s="6" t="s">
        <v>41</v>
      </c>
      <c r="S1069" s="8">
        <v>1</v>
      </c>
      <c r="T1069" s="23">
        <v>0</v>
      </c>
      <c r="U1069" s="23">
        <v>0</v>
      </c>
      <c r="V1069" s="23">
        <v>0</v>
      </c>
      <c r="W1069" s="5">
        <f t="shared" si="32"/>
        <v>1</v>
      </c>
      <c r="X1069" s="5">
        <f t="shared" si="33"/>
        <v>4</v>
      </c>
      <c r="Y1069" s="13">
        <v>311498000</v>
      </c>
      <c r="Z1069" s="20">
        <v>300</v>
      </c>
      <c r="AA1069" s="20">
        <v>300</v>
      </c>
      <c r="AB1069" s="20">
        <v>600</v>
      </c>
      <c r="AC1069" s="51"/>
    </row>
    <row r="1070" spans="1:29" s="4" customFormat="1" ht="13.5" hidden="1" customHeight="1" x14ac:dyDescent="0.25">
      <c r="A1070" s="25">
        <v>2</v>
      </c>
      <c r="B1070" s="24" t="s">
        <v>1689</v>
      </c>
      <c r="C1070" s="24" t="s">
        <v>31</v>
      </c>
      <c r="D1070" s="25">
        <v>7</v>
      </c>
      <c r="E1070" s="25" t="s">
        <v>68</v>
      </c>
      <c r="F1070" s="24" t="s">
        <v>33</v>
      </c>
      <c r="G1070" s="24" t="s">
        <v>69</v>
      </c>
      <c r="H1070" s="24" t="s">
        <v>35</v>
      </c>
      <c r="I1070" s="24"/>
      <c r="J1070" s="24" t="s">
        <v>36</v>
      </c>
      <c r="K1070" s="24" t="s">
        <v>70</v>
      </c>
      <c r="L1070" s="26">
        <v>4</v>
      </c>
      <c r="M1070" s="27">
        <v>2519</v>
      </c>
      <c r="N1070" s="28" t="s">
        <v>1699</v>
      </c>
      <c r="O1070" s="29" t="s">
        <v>1700</v>
      </c>
      <c r="P1070" s="29" t="s">
        <v>73</v>
      </c>
      <c r="Q1070" s="30">
        <v>1</v>
      </c>
      <c r="R1070" s="6" t="s">
        <v>41</v>
      </c>
      <c r="S1070" s="8">
        <v>1</v>
      </c>
      <c r="T1070" s="23">
        <v>0</v>
      </c>
      <c r="U1070" s="23">
        <v>0</v>
      </c>
      <c r="V1070" s="23">
        <v>0</v>
      </c>
      <c r="W1070" s="5">
        <f t="shared" si="32"/>
        <v>1</v>
      </c>
      <c r="X1070" s="5">
        <f t="shared" si="33"/>
        <v>0</v>
      </c>
      <c r="Y1070" s="13">
        <v>324493000</v>
      </c>
      <c r="Z1070" s="20">
        <v>0</v>
      </c>
      <c r="AA1070" s="20">
        <v>0</v>
      </c>
      <c r="AB1070" s="20">
        <v>0</v>
      </c>
      <c r="AC1070" s="51"/>
    </row>
    <row r="1071" spans="1:29" s="4" customFormat="1" ht="13.5" hidden="1" customHeight="1" x14ac:dyDescent="0.25">
      <c r="A1071" s="25">
        <v>2</v>
      </c>
      <c r="B1071" s="24" t="s">
        <v>1689</v>
      </c>
      <c r="C1071" s="24" t="s">
        <v>31</v>
      </c>
      <c r="D1071" s="25">
        <v>8</v>
      </c>
      <c r="E1071" s="25" t="s">
        <v>74</v>
      </c>
      <c r="F1071" s="24" t="s">
        <v>33</v>
      </c>
      <c r="G1071" s="24" t="s">
        <v>69</v>
      </c>
      <c r="H1071" s="24" t="s">
        <v>35</v>
      </c>
      <c r="I1071" s="24"/>
      <c r="J1071" s="24" t="s">
        <v>36</v>
      </c>
      <c r="K1071" s="24" t="s">
        <v>70</v>
      </c>
      <c r="L1071" s="26">
        <v>4</v>
      </c>
      <c r="M1071" s="27">
        <v>2519</v>
      </c>
      <c r="N1071" s="28" t="s">
        <v>1699</v>
      </c>
      <c r="O1071" s="29" t="s">
        <v>1701</v>
      </c>
      <c r="P1071" s="29" t="s">
        <v>40</v>
      </c>
      <c r="Q1071" s="30">
        <v>1</v>
      </c>
      <c r="R1071" s="6" t="s">
        <v>41</v>
      </c>
      <c r="S1071" s="8">
        <v>0</v>
      </c>
      <c r="T1071" s="23">
        <v>0</v>
      </c>
      <c r="U1071" s="23">
        <v>0</v>
      </c>
      <c r="V1071" s="23">
        <v>0</v>
      </c>
      <c r="W1071" s="5">
        <f t="shared" si="32"/>
        <v>0</v>
      </c>
      <c r="X1071" s="5">
        <f t="shared" si="33"/>
        <v>1</v>
      </c>
      <c r="Y1071" s="13">
        <v>0</v>
      </c>
      <c r="Z1071" s="20">
        <v>217</v>
      </c>
      <c r="AA1071" s="20">
        <v>0</v>
      </c>
      <c r="AB1071" s="20">
        <v>0</v>
      </c>
      <c r="AC1071" s="51"/>
    </row>
    <row r="1072" spans="1:29" s="4" customFormat="1" ht="13.5" hidden="1" customHeight="1" x14ac:dyDescent="0.25">
      <c r="A1072" s="25">
        <v>2</v>
      </c>
      <c r="B1072" s="24" t="s">
        <v>1689</v>
      </c>
      <c r="C1072" s="24" t="s">
        <v>31</v>
      </c>
      <c r="D1072" s="25">
        <v>9</v>
      </c>
      <c r="E1072" s="25" t="s">
        <v>550</v>
      </c>
      <c r="F1072" s="24" t="s">
        <v>33</v>
      </c>
      <c r="G1072" s="24" t="s">
        <v>69</v>
      </c>
      <c r="H1072" s="24" t="s">
        <v>35</v>
      </c>
      <c r="I1072" s="24"/>
      <c r="J1072" s="24" t="s">
        <v>36</v>
      </c>
      <c r="K1072" s="24" t="s">
        <v>70</v>
      </c>
      <c r="L1072" s="26">
        <v>4</v>
      </c>
      <c r="M1072" s="27">
        <v>2519</v>
      </c>
      <c r="N1072" s="28" t="s">
        <v>1699</v>
      </c>
      <c r="O1072" s="29" t="s">
        <v>1502</v>
      </c>
      <c r="P1072" s="29" t="s">
        <v>552</v>
      </c>
      <c r="Q1072" s="30">
        <v>1</v>
      </c>
      <c r="R1072" s="6" t="s">
        <v>41</v>
      </c>
      <c r="S1072" s="8">
        <v>0</v>
      </c>
      <c r="T1072" s="23">
        <v>0</v>
      </c>
      <c r="U1072" s="23">
        <v>0</v>
      </c>
      <c r="V1072" s="23">
        <v>0</v>
      </c>
      <c r="W1072" s="5">
        <f t="shared" si="32"/>
        <v>0</v>
      </c>
      <c r="X1072" s="5">
        <f t="shared" si="33"/>
        <v>1</v>
      </c>
      <c r="Y1072" s="13">
        <v>0</v>
      </c>
      <c r="Z1072" s="20">
        <v>0</v>
      </c>
      <c r="AA1072" s="20">
        <v>387</v>
      </c>
      <c r="AB1072" s="20">
        <v>0</v>
      </c>
      <c r="AC1072" s="51"/>
    </row>
    <row r="1073" spans="1:29" s="4" customFormat="1" ht="13.5" hidden="1" customHeight="1" x14ac:dyDescent="0.25">
      <c r="A1073" s="25">
        <v>2</v>
      </c>
      <c r="B1073" s="24" t="s">
        <v>1689</v>
      </c>
      <c r="C1073" s="24" t="s">
        <v>31</v>
      </c>
      <c r="D1073" s="25">
        <v>10</v>
      </c>
      <c r="E1073" s="25" t="s">
        <v>76</v>
      </c>
      <c r="F1073" s="24" t="s">
        <v>33</v>
      </c>
      <c r="G1073" s="24" t="s">
        <v>69</v>
      </c>
      <c r="H1073" s="24" t="s">
        <v>35</v>
      </c>
      <c r="I1073" s="24"/>
      <c r="J1073" s="24" t="s">
        <v>36</v>
      </c>
      <c r="K1073" s="24" t="s">
        <v>70</v>
      </c>
      <c r="L1073" s="26">
        <v>4</v>
      </c>
      <c r="M1073" s="27">
        <v>2519</v>
      </c>
      <c r="N1073" s="28" t="s">
        <v>1699</v>
      </c>
      <c r="O1073" s="29" t="s">
        <v>1702</v>
      </c>
      <c r="P1073" s="29" t="s">
        <v>78</v>
      </c>
      <c r="Q1073" s="30">
        <v>250</v>
      </c>
      <c r="R1073" s="6" t="s">
        <v>41</v>
      </c>
      <c r="S1073" s="8">
        <v>0</v>
      </c>
      <c r="T1073" s="23">
        <v>0</v>
      </c>
      <c r="U1073" s="23">
        <v>0</v>
      </c>
      <c r="V1073" s="23">
        <v>0</v>
      </c>
      <c r="W1073" s="5">
        <f t="shared" si="32"/>
        <v>0</v>
      </c>
      <c r="X1073" s="5">
        <f t="shared" si="33"/>
        <v>250</v>
      </c>
      <c r="Y1073" s="13">
        <v>0</v>
      </c>
      <c r="Z1073" s="20">
        <v>0</v>
      </c>
      <c r="AA1073" s="20">
        <v>89</v>
      </c>
      <c r="AB1073" s="20">
        <v>0</v>
      </c>
      <c r="AC1073" s="51"/>
    </row>
    <row r="1074" spans="1:29" s="4" customFormat="1" ht="13.5" hidden="1" customHeight="1" x14ac:dyDescent="0.25">
      <c r="A1074" s="25">
        <v>2</v>
      </c>
      <c r="B1074" s="24" t="s">
        <v>1689</v>
      </c>
      <c r="C1074" s="24" t="s">
        <v>31</v>
      </c>
      <c r="D1074" s="25">
        <v>11</v>
      </c>
      <c r="E1074" s="25" t="s">
        <v>79</v>
      </c>
      <c r="F1074" s="24" t="s">
        <v>33</v>
      </c>
      <c r="G1074" s="24" t="s">
        <v>69</v>
      </c>
      <c r="H1074" s="24" t="s">
        <v>35</v>
      </c>
      <c r="I1074" s="24"/>
      <c r="J1074" s="24" t="s">
        <v>36</v>
      </c>
      <c r="K1074" s="24" t="s">
        <v>70</v>
      </c>
      <c r="L1074" s="26">
        <v>4</v>
      </c>
      <c r="M1074" s="27">
        <v>2519</v>
      </c>
      <c r="N1074" s="28" t="s">
        <v>1699</v>
      </c>
      <c r="O1074" s="29" t="s">
        <v>1703</v>
      </c>
      <c r="P1074" s="29" t="s">
        <v>81</v>
      </c>
      <c r="Q1074" s="30">
        <v>1</v>
      </c>
      <c r="R1074" s="6" t="s">
        <v>41</v>
      </c>
      <c r="S1074" s="8">
        <v>0</v>
      </c>
      <c r="T1074" s="23">
        <v>0</v>
      </c>
      <c r="U1074" s="23">
        <v>0</v>
      </c>
      <c r="V1074" s="23">
        <v>0</v>
      </c>
      <c r="W1074" s="5">
        <f t="shared" si="32"/>
        <v>0</v>
      </c>
      <c r="X1074" s="5">
        <f t="shared" si="33"/>
        <v>1</v>
      </c>
      <c r="Y1074" s="13">
        <v>0</v>
      </c>
      <c r="Z1074" s="20">
        <v>196</v>
      </c>
      <c r="AA1074" s="20">
        <v>0</v>
      </c>
      <c r="AB1074" s="20">
        <v>0</v>
      </c>
      <c r="AC1074" s="51"/>
    </row>
    <row r="1075" spans="1:29" s="4" customFormat="1" ht="13.5" hidden="1" customHeight="1" x14ac:dyDescent="0.25">
      <c r="A1075" s="25">
        <v>2</v>
      </c>
      <c r="B1075" s="24" t="s">
        <v>1689</v>
      </c>
      <c r="C1075" s="24" t="s">
        <v>31</v>
      </c>
      <c r="D1075" s="25">
        <v>12</v>
      </c>
      <c r="E1075" s="25" t="s">
        <v>82</v>
      </c>
      <c r="F1075" s="24" t="s">
        <v>33</v>
      </c>
      <c r="G1075" s="24" t="s">
        <v>69</v>
      </c>
      <c r="H1075" s="24" t="s">
        <v>35</v>
      </c>
      <c r="I1075" s="24"/>
      <c r="J1075" s="24" t="s">
        <v>36</v>
      </c>
      <c r="K1075" s="24" t="s">
        <v>70</v>
      </c>
      <c r="L1075" s="26">
        <v>4</v>
      </c>
      <c r="M1075" s="27">
        <v>2519</v>
      </c>
      <c r="N1075" s="28" t="s">
        <v>1699</v>
      </c>
      <c r="O1075" s="29" t="s">
        <v>1703</v>
      </c>
      <c r="P1075" s="29" t="s">
        <v>84</v>
      </c>
      <c r="Q1075" s="30">
        <v>1</v>
      </c>
      <c r="R1075" s="6" t="s">
        <v>41</v>
      </c>
      <c r="S1075" s="8">
        <v>0</v>
      </c>
      <c r="T1075" s="23">
        <v>0</v>
      </c>
      <c r="U1075" s="23">
        <v>0</v>
      </c>
      <c r="V1075" s="23">
        <v>0</v>
      </c>
      <c r="W1075" s="5">
        <f t="shared" si="32"/>
        <v>0</v>
      </c>
      <c r="X1075" s="5">
        <f t="shared" si="33"/>
        <v>1</v>
      </c>
      <c r="Y1075" s="13">
        <v>0</v>
      </c>
      <c r="Z1075" s="20">
        <v>0</v>
      </c>
      <c r="AA1075" s="20">
        <v>0</v>
      </c>
      <c r="AB1075" s="20">
        <v>196</v>
      </c>
      <c r="AC1075" s="51"/>
    </row>
    <row r="1076" spans="1:29" s="4" customFormat="1" ht="13.5" hidden="1" customHeight="1" x14ac:dyDescent="0.25">
      <c r="A1076" s="25">
        <v>2</v>
      </c>
      <c r="B1076" s="24" t="s">
        <v>1689</v>
      </c>
      <c r="C1076" s="24" t="s">
        <v>31</v>
      </c>
      <c r="D1076" s="25">
        <v>13</v>
      </c>
      <c r="E1076" s="25" t="s">
        <v>85</v>
      </c>
      <c r="F1076" s="24" t="s">
        <v>33</v>
      </c>
      <c r="G1076" s="24" t="s">
        <v>69</v>
      </c>
      <c r="H1076" s="24" t="s">
        <v>35</v>
      </c>
      <c r="I1076" s="24"/>
      <c r="J1076" s="24" t="s">
        <v>36</v>
      </c>
      <c r="K1076" s="24" t="s">
        <v>70</v>
      </c>
      <c r="L1076" s="26">
        <v>4</v>
      </c>
      <c r="M1076" s="27">
        <v>2519</v>
      </c>
      <c r="N1076" s="28" t="s">
        <v>1699</v>
      </c>
      <c r="O1076" s="29" t="s">
        <v>86</v>
      </c>
      <c r="P1076" s="29" t="s">
        <v>87</v>
      </c>
      <c r="Q1076" s="30">
        <v>2</v>
      </c>
      <c r="R1076" s="6" t="s">
        <v>41</v>
      </c>
      <c r="S1076" s="8">
        <v>2</v>
      </c>
      <c r="T1076" s="23">
        <v>0</v>
      </c>
      <c r="U1076" s="23">
        <v>0</v>
      </c>
      <c r="V1076" s="23">
        <v>0</v>
      </c>
      <c r="W1076" s="5">
        <f t="shared" si="32"/>
        <v>2</v>
      </c>
      <c r="X1076" s="5">
        <f t="shared" si="33"/>
        <v>0</v>
      </c>
      <c r="Y1076" s="13">
        <v>330212000</v>
      </c>
      <c r="Z1076" s="20">
        <v>0</v>
      </c>
      <c r="AA1076" s="20">
        <v>0</v>
      </c>
      <c r="AB1076" s="20">
        <v>0</v>
      </c>
      <c r="AC1076" s="51"/>
    </row>
    <row r="1077" spans="1:29" s="4" customFormat="1" ht="13.5" hidden="1" customHeight="1" x14ac:dyDescent="0.25">
      <c r="A1077" s="25">
        <v>2</v>
      </c>
      <c r="B1077" s="24" t="s">
        <v>1689</v>
      </c>
      <c r="C1077" s="24" t="s">
        <v>149</v>
      </c>
      <c r="D1077" s="25">
        <v>14</v>
      </c>
      <c r="E1077" s="25" t="s">
        <v>557</v>
      </c>
      <c r="F1077" s="24" t="s">
        <v>33</v>
      </c>
      <c r="G1077" s="24" t="s">
        <v>558</v>
      </c>
      <c r="H1077" s="24" t="s">
        <v>35</v>
      </c>
      <c r="I1077" s="24"/>
      <c r="J1077" s="24" t="s">
        <v>36</v>
      </c>
      <c r="K1077" s="24" t="s">
        <v>93</v>
      </c>
      <c r="L1077" s="26">
        <v>5</v>
      </c>
      <c r="M1077" s="27">
        <v>2471</v>
      </c>
      <c r="N1077" s="28" t="s">
        <v>1704</v>
      </c>
      <c r="O1077" s="29" t="s">
        <v>1705</v>
      </c>
      <c r="P1077" s="29" t="s">
        <v>561</v>
      </c>
      <c r="Q1077" s="30">
        <v>6</v>
      </c>
      <c r="R1077" s="6" t="s">
        <v>41</v>
      </c>
      <c r="S1077" s="8">
        <v>2</v>
      </c>
      <c r="T1077" s="23">
        <v>0</v>
      </c>
      <c r="U1077" s="23">
        <v>0</v>
      </c>
      <c r="V1077" s="23">
        <v>0</v>
      </c>
      <c r="W1077" s="5">
        <f t="shared" si="32"/>
        <v>2</v>
      </c>
      <c r="X1077" s="5">
        <f t="shared" si="33"/>
        <v>4</v>
      </c>
      <c r="Y1077" s="13">
        <v>723108000</v>
      </c>
      <c r="Z1077" s="20">
        <v>581</v>
      </c>
      <c r="AA1077" s="20">
        <v>581</v>
      </c>
      <c r="AB1077" s="20">
        <v>0</v>
      </c>
      <c r="AC1077" s="51"/>
    </row>
    <row r="1078" spans="1:29" s="4" customFormat="1" ht="13.5" hidden="1" customHeight="1" x14ac:dyDescent="0.25">
      <c r="A1078" s="25">
        <v>2</v>
      </c>
      <c r="B1078" s="24" t="s">
        <v>1689</v>
      </c>
      <c r="C1078" s="24" t="s">
        <v>88</v>
      </c>
      <c r="D1078" s="25">
        <v>15</v>
      </c>
      <c r="E1078" s="25" t="s">
        <v>89</v>
      </c>
      <c r="F1078" s="24" t="s">
        <v>90</v>
      </c>
      <c r="G1078" s="24" t="s">
        <v>91</v>
      </c>
      <c r="H1078" s="24" t="s">
        <v>35</v>
      </c>
      <c r="I1078" s="24" t="s">
        <v>92</v>
      </c>
      <c r="J1078" s="24" t="s">
        <v>36</v>
      </c>
      <c r="K1078" s="24" t="s">
        <v>93</v>
      </c>
      <c r="L1078" s="26">
        <v>6</v>
      </c>
      <c r="M1078" s="27">
        <v>2337</v>
      </c>
      <c r="N1078" s="28" t="s">
        <v>1706</v>
      </c>
      <c r="O1078" s="29" t="s">
        <v>1707</v>
      </c>
      <c r="P1078" s="29" t="s">
        <v>67</v>
      </c>
      <c r="Q1078" s="30">
        <v>1145</v>
      </c>
      <c r="R1078" s="6" t="s">
        <v>41</v>
      </c>
      <c r="S1078" s="8">
        <v>0</v>
      </c>
      <c r="T1078" s="23">
        <v>0</v>
      </c>
      <c r="U1078" s="23">
        <v>0</v>
      </c>
      <c r="V1078" s="23">
        <v>0</v>
      </c>
      <c r="W1078" s="5">
        <f t="shared" si="32"/>
        <v>0</v>
      </c>
      <c r="X1078" s="5">
        <f t="shared" si="33"/>
        <v>1145</v>
      </c>
      <c r="Y1078" s="13">
        <v>0</v>
      </c>
      <c r="Z1078" s="20">
        <v>2049</v>
      </c>
      <c r="AA1078" s="20">
        <v>0</v>
      </c>
      <c r="AB1078" s="20">
        <v>0</v>
      </c>
      <c r="AC1078" s="51"/>
    </row>
    <row r="1079" spans="1:29" s="4" customFormat="1" ht="13.5" hidden="1" customHeight="1" x14ac:dyDescent="0.25">
      <c r="A1079" s="25">
        <v>2</v>
      </c>
      <c r="B1079" s="24" t="s">
        <v>1689</v>
      </c>
      <c r="C1079" s="24" t="s">
        <v>31</v>
      </c>
      <c r="D1079" s="25">
        <v>16</v>
      </c>
      <c r="E1079" s="25" t="s">
        <v>96</v>
      </c>
      <c r="F1079" s="24" t="s">
        <v>33</v>
      </c>
      <c r="G1079" s="24" t="s">
        <v>97</v>
      </c>
      <c r="H1079" s="24" t="s">
        <v>59</v>
      </c>
      <c r="I1079" s="24" t="s">
        <v>60</v>
      </c>
      <c r="J1079" s="24" t="s">
        <v>36</v>
      </c>
      <c r="K1079" s="24" t="s">
        <v>93</v>
      </c>
      <c r="L1079" s="26">
        <v>7</v>
      </c>
      <c r="M1079" s="27">
        <v>2299</v>
      </c>
      <c r="N1079" s="28" t="s">
        <v>1708</v>
      </c>
      <c r="O1079" s="29" t="s">
        <v>1072</v>
      </c>
      <c r="P1079" s="29" t="s">
        <v>100</v>
      </c>
      <c r="Q1079" s="30">
        <v>4</v>
      </c>
      <c r="R1079" s="6" t="s">
        <v>41</v>
      </c>
      <c r="S1079" s="8">
        <v>1</v>
      </c>
      <c r="T1079" s="23">
        <v>0</v>
      </c>
      <c r="U1079" s="23">
        <v>0</v>
      </c>
      <c r="V1079" s="23">
        <v>0</v>
      </c>
      <c r="W1079" s="5">
        <f t="shared" si="32"/>
        <v>1</v>
      </c>
      <c r="X1079" s="5">
        <f t="shared" si="33"/>
        <v>3</v>
      </c>
      <c r="Y1079" s="13">
        <v>565662000</v>
      </c>
      <c r="Z1079" s="20">
        <v>525</v>
      </c>
      <c r="AA1079" s="20">
        <v>525</v>
      </c>
      <c r="AB1079" s="20">
        <v>525</v>
      </c>
      <c r="AC1079" s="51"/>
    </row>
    <row r="1080" spans="1:29" s="4" customFormat="1" ht="13.5" hidden="1" customHeight="1" x14ac:dyDescent="0.25">
      <c r="A1080" s="25">
        <v>2</v>
      </c>
      <c r="B1080" s="24" t="s">
        <v>1689</v>
      </c>
      <c r="C1080" s="24" t="s">
        <v>101</v>
      </c>
      <c r="D1080" s="25">
        <v>46</v>
      </c>
      <c r="E1080" s="25" t="s">
        <v>102</v>
      </c>
      <c r="F1080" s="24" t="s">
        <v>103</v>
      </c>
      <c r="G1080" s="24" t="s">
        <v>104</v>
      </c>
      <c r="H1080" s="24" t="s">
        <v>59</v>
      </c>
      <c r="I1080" s="24" t="s">
        <v>105</v>
      </c>
      <c r="J1080" s="24" t="s">
        <v>106</v>
      </c>
      <c r="K1080" s="24" t="s">
        <v>107</v>
      </c>
      <c r="L1080" s="26">
        <v>8</v>
      </c>
      <c r="M1080" s="27">
        <v>2505</v>
      </c>
      <c r="N1080" s="28" t="s">
        <v>1709</v>
      </c>
      <c r="O1080" s="29" t="s">
        <v>1710</v>
      </c>
      <c r="P1080" s="29" t="s">
        <v>110</v>
      </c>
      <c r="Q1080" s="30">
        <v>160</v>
      </c>
      <c r="R1080" s="6" t="s">
        <v>41</v>
      </c>
      <c r="S1080" s="8">
        <v>40</v>
      </c>
      <c r="T1080" s="23">
        <v>0</v>
      </c>
      <c r="U1080" s="23">
        <v>0</v>
      </c>
      <c r="V1080" s="23">
        <v>0</v>
      </c>
      <c r="W1080" s="5">
        <f t="shared" si="32"/>
        <v>40</v>
      </c>
      <c r="X1080" s="5">
        <f t="shared" si="33"/>
        <v>120</v>
      </c>
      <c r="Y1080" s="13">
        <v>229350000</v>
      </c>
      <c r="Z1080" s="20">
        <v>192</v>
      </c>
      <c r="AA1080" s="20">
        <v>192</v>
      </c>
      <c r="AB1080" s="20">
        <v>192</v>
      </c>
      <c r="AC1080" s="51"/>
    </row>
    <row r="1081" spans="1:29" s="4" customFormat="1" ht="13.5" hidden="1" customHeight="1" x14ac:dyDescent="0.25">
      <c r="A1081" s="25">
        <v>2</v>
      </c>
      <c r="B1081" s="24" t="s">
        <v>1689</v>
      </c>
      <c r="C1081" s="24" t="s">
        <v>101</v>
      </c>
      <c r="D1081" s="25">
        <v>47</v>
      </c>
      <c r="E1081" s="25" t="s">
        <v>111</v>
      </c>
      <c r="F1081" s="24" t="s">
        <v>103</v>
      </c>
      <c r="G1081" s="24" t="s">
        <v>112</v>
      </c>
      <c r="H1081" s="24" t="s">
        <v>59</v>
      </c>
      <c r="I1081" s="24" t="s">
        <v>105</v>
      </c>
      <c r="J1081" s="24" t="s">
        <v>106</v>
      </c>
      <c r="K1081" s="24" t="s">
        <v>107</v>
      </c>
      <c r="L1081" s="26">
        <v>8</v>
      </c>
      <c r="M1081" s="27">
        <v>2505</v>
      </c>
      <c r="N1081" s="28" t="s">
        <v>1709</v>
      </c>
      <c r="O1081" s="29" t="s">
        <v>1711</v>
      </c>
      <c r="P1081" s="29" t="s">
        <v>114</v>
      </c>
      <c r="Q1081" s="30">
        <v>28000</v>
      </c>
      <c r="R1081" s="6" t="s">
        <v>41</v>
      </c>
      <c r="S1081" s="8">
        <v>7000</v>
      </c>
      <c r="T1081" s="23">
        <v>0</v>
      </c>
      <c r="U1081" s="23">
        <v>0</v>
      </c>
      <c r="V1081" s="23">
        <v>0</v>
      </c>
      <c r="W1081" s="5">
        <f t="shared" si="32"/>
        <v>7000</v>
      </c>
      <c r="X1081" s="5">
        <f t="shared" si="33"/>
        <v>21000</v>
      </c>
      <c r="Y1081" s="13">
        <v>3335404000</v>
      </c>
      <c r="Z1081" s="20">
        <v>2922</v>
      </c>
      <c r="AA1081" s="20">
        <v>2922</v>
      </c>
      <c r="AB1081" s="20">
        <v>2922</v>
      </c>
      <c r="AC1081" s="51"/>
    </row>
    <row r="1082" spans="1:29" s="4" customFormat="1" ht="13.5" hidden="1" customHeight="1" x14ac:dyDescent="0.25">
      <c r="A1082" s="25">
        <v>2</v>
      </c>
      <c r="B1082" s="24" t="s">
        <v>1689</v>
      </c>
      <c r="C1082" s="24" t="s">
        <v>101</v>
      </c>
      <c r="D1082" s="25">
        <v>48</v>
      </c>
      <c r="E1082" s="25" t="s">
        <v>115</v>
      </c>
      <c r="F1082" s="24" t="s">
        <v>103</v>
      </c>
      <c r="G1082" s="24" t="s">
        <v>116</v>
      </c>
      <c r="H1082" s="24" t="s">
        <v>59</v>
      </c>
      <c r="I1082" s="24" t="s">
        <v>105</v>
      </c>
      <c r="J1082" s="24" t="s">
        <v>106</v>
      </c>
      <c r="K1082" s="24" t="s">
        <v>107</v>
      </c>
      <c r="L1082" s="26">
        <v>8</v>
      </c>
      <c r="M1082" s="27">
        <v>2505</v>
      </c>
      <c r="N1082" s="28" t="s">
        <v>1709</v>
      </c>
      <c r="O1082" s="29" t="s">
        <v>1712</v>
      </c>
      <c r="P1082" s="29" t="s">
        <v>118</v>
      </c>
      <c r="Q1082" s="30">
        <v>679</v>
      </c>
      <c r="R1082" s="6" t="s">
        <v>119</v>
      </c>
      <c r="S1082" s="8">
        <v>679</v>
      </c>
      <c r="T1082" s="23">
        <v>0</v>
      </c>
      <c r="U1082" s="23">
        <v>0</v>
      </c>
      <c r="V1082" s="23">
        <v>0</v>
      </c>
      <c r="W1082" s="5">
        <f t="shared" si="32"/>
        <v>169.75</v>
      </c>
      <c r="X1082" s="5">
        <f t="shared" si="33"/>
        <v>509.25</v>
      </c>
      <c r="Y1082" s="13">
        <v>1241398000</v>
      </c>
      <c r="Z1082" s="20">
        <v>192</v>
      </c>
      <c r="AA1082" s="20">
        <v>192</v>
      </c>
      <c r="AB1082" s="20">
        <v>192</v>
      </c>
      <c r="AC1082" s="51"/>
    </row>
    <row r="1083" spans="1:29" s="4" customFormat="1" ht="13.5" hidden="1" customHeight="1" x14ac:dyDescent="0.25">
      <c r="A1083" s="25">
        <v>2</v>
      </c>
      <c r="B1083" s="24" t="s">
        <v>1689</v>
      </c>
      <c r="C1083" s="24" t="s">
        <v>101</v>
      </c>
      <c r="D1083" s="25">
        <v>49</v>
      </c>
      <c r="E1083" s="25" t="s">
        <v>435</v>
      </c>
      <c r="F1083" s="24" t="s">
        <v>103</v>
      </c>
      <c r="G1083" s="24" t="s">
        <v>436</v>
      </c>
      <c r="H1083" s="24" t="s">
        <v>59</v>
      </c>
      <c r="I1083" s="24" t="s">
        <v>105</v>
      </c>
      <c r="J1083" s="24" t="s">
        <v>106</v>
      </c>
      <c r="K1083" s="24" t="s">
        <v>437</v>
      </c>
      <c r="L1083" s="26">
        <v>9</v>
      </c>
      <c r="M1083" s="27">
        <v>2522</v>
      </c>
      <c r="N1083" s="28" t="s">
        <v>1713</v>
      </c>
      <c r="O1083" s="29" t="s">
        <v>1714</v>
      </c>
      <c r="P1083" s="29" t="s">
        <v>440</v>
      </c>
      <c r="Q1083" s="30">
        <v>400</v>
      </c>
      <c r="R1083" s="6" t="s">
        <v>41</v>
      </c>
      <c r="S1083" s="8">
        <v>100</v>
      </c>
      <c r="T1083" s="23">
        <v>0</v>
      </c>
      <c r="U1083" s="23">
        <v>0</v>
      </c>
      <c r="V1083" s="23">
        <v>0</v>
      </c>
      <c r="W1083" s="5">
        <f t="shared" si="32"/>
        <v>100</v>
      </c>
      <c r="X1083" s="5">
        <f t="shared" si="33"/>
        <v>300</v>
      </c>
      <c r="Y1083" s="13">
        <v>458069000</v>
      </c>
      <c r="Z1083" s="20">
        <v>435</v>
      </c>
      <c r="AA1083" s="20">
        <v>435</v>
      </c>
      <c r="AB1083" s="20">
        <v>435</v>
      </c>
      <c r="AC1083" s="51"/>
    </row>
    <row r="1084" spans="1:29" s="4" customFormat="1" ht="13.5" hidden="1" customHeight="1" x14ac:dyDescent="0.25">
      <c r="A1084" s="25">
        <v>2</v>
      </c>
      <c r="B1084" s="24" t="s">
        <v>1689</v>
      </c>
      <c r="C1084" s="24" t="s">
        <v>120</v>
      </c>
      <c r="D1084" s="25">
        <v>17</v>
      </c>
      <c r="E1084" s="25" t="s">
        <v>121</v>
      </c>
      <c r="F1084" s="24" t="s">
        <v>122</v>
      </c>
      <c r="G1084" s="24" t="s">
        <v>123</v>
      </c>
      <c r="H1084" s="24" t="s">
        <v>59</v>
      </c>
      <c r="I1084" s="24" t="s">
        <v>124</v>
      </c>
      <c r="J1084" s="24" t="s">
        <v>106</v>
      </c>
      <c r="K1084" s="24" t="s">
        <v>125</v>
      </c>
      <c r="L1084" s="26">
        <v>10</v>
      </c>
      <c r="M1084" s="27">
        <v>2543</v>
      </c>
      <c r="N1084" s="28" t="s">
        <v>1715</v>
      </c>
      <c r="O1084" s="29" t="s">
        <v>1716</v>
      </c>
      <c r="P1084" s="29" t="s">
        <v>128</v>
      </c>
      <c r="Q1084" s="30">
        <v>201</v>
      </c>
      <c r="R1084" s="6" t="s">
        <v>41</v>
      </c>
      <c r="S1084" s="8">
        <v>50</v>
      </c>
      <c r="T1084" s="23">
        <v>0</v>
      </c>
      <c r="U1084" s="23">
        <v>0</v>
      </c>
      <c r="V1084" s="23">
        <v>0</v>
      </c>
      <c r="W1084" s="5">
        <f t="shared" si="32"/>
        <v>50</v>
      </c>
      <c r="X1084" s="5">
        <f t="shared" si="33"/>
        <v>151</v>
      </c>
      <c r="Y1084" s="13">
        <v>259691000</v>
      </c>
      <c r="Z1084" s="20">
        <v>196</v>
      </c>
      <c r="AA1084" s="20">
        <v>222</v>
      </c>
      <c r="AB1084" s="20">
        <v>239</v>
      </c>
      <c r="AC1084" s="51"/>
    </row>
    <row r="1085" spans="1:29" s="4" customFormat="1" ht="13.5" hidden="1" customHeight="1" x14ac:dyDescent="0.25">
      <c r="A1085" s="25">
        <v>2</v>
      </c>
      <c r="B1085" s="24" t="s">
        <v>1689</v>
      </c>
      <c r="C1085" s="24" t="s">
        <v>120</v>
      </c>
      <c r="D1085" s="25">
        <v>18</v>
      </c>
      <c r="E1085" s="25" t="s">
        <v>129</v>
      </c>
      <c r="F1085" s="24" t="s">
        <v>122</v>
      </c>
      <c r="G1085" s="24" t="s">
        <v>130</v>
      </c>
      <c r="H1085" s="24" t="s">
        <v>59</v>
      </c>
      <c r="I1085" s="24" t="s">
        <v>124</v>
      </c>
      <c r="J1085" s="24" t="s">
        <v>106</v>
      </c>
      <c r="K1085" s="24" t="s">
        <v>125</v>
      </c>
      <c r="L1085" s="26">
        <v>10</v>
      </c>
      <c r="M1085" s="27">
        <v>2543</v>
      </c>
      <c r="N1085" s="28" t="s">
        <v>1715</v>
      </c>
      <c r="O1085" s="29" t="s">
        <v>1717</v>
      </c>
      <c r="P1085" s="29" t="s">
        <v>132</v>
      </c>
      <c r="Q1085" s="30">
        <v>400</v>
      </c>
      <c r="R1085" s="6" t="s">
        <v>41</v>
      </c>
      <c r="S1085" s="8">
        <v>95</v>
      </c>
      <c r="T1085" s="23">
        <v>0</v>
      </c>
      <c r="U1085" s="23">
        <v>0</v>
      </c>
      <c r="V1085" s="23">
        <v>0</v>
      </c>
      <c r="W1085" s="5">
        <f t="shared" si="32"/>
        <v>95</v>
      </c>
      <c r="X1085" s="5">
        <f t="shared" si="33"/>
        <v>305</v>
      </c>
      <c r="Y1085" s="13">
        <v>359733000</v>
      </c>
      <c r="Z1085" s="20">
        <v>314</v>
      </c>
      <c r="AA1085" s="20">
        <v>323</v>
      </c>
      <c r="AB1085" s="20">
        <v>330</v>
      </c>
      <c r="AC1085" s="51"/>
    </row>
    <row r="1086" spans="1:29" s="4" customFormat="1" ht="13.5" hidden="1" customHeight="1" x14ac:dyDescent="0.25">
      <c r="A1086" s="25">
        <v>2</v>
      </c>
      <c r="B1086" s="24" t="s">
        <v>1689</v>
      </c>
      <c r="C1086" s="24" t="s">
        <v>120</v>
      </c>
      <c r="D1086" s="25">
        <v>19</v>
      </c>
      <c r="E1086" s="25" t="s">
        <v>133</v>
      </c>
      <c r="F1086" s="24" t="s">
        <v>122</v>
      </c>
      <c r="G1086" s="24" t="s">
        <v>134</v>
      </c>
      <c r="H1086" s="24" t="s">
        <v>59</v>
      </c>
      <c r="I1086" s="24" t="s">
        <v>124</v>
      </c>
      <c r="J1086" s="24" t="s">
        <v>106</v>
      </c>
      <c r="K1086" s="24" t="s">
        <v>125</v>
      </c>
      <c r="L1086" s="26">
        <v>10</v>
      </c>
      <c r="M1086" s="27">
        <v>2543</v>
      </c>
      <c r="N1086" s="28" t="s">
        <v>1715</v>
      </c>
      <c r="O1086" s="29" t="s">
        <v>1718</v>
      </c>
      <c r="P1086" s="29" t="s">
        <v>136</v>
      </c>
      <c r="Q1086" s="30">
        <v>101</v>
      </c>
      <c r="R1086" s="6" t="s">
        <v>41</v>
      </c>
      <c r="S1086" s="8">
        <v>24</v>
      </c>
      <c r="T1086" s="23">
        <v>0</v>
      </c>
      <c r="U1086" s="23">
        <v>0</v>
      </c>
      <c r="V1086" s="23">
        <v>0</v>
      </c>
      <c r="W1086" s="5">
        <f t="shared" si="32"/>
        <v>24</v>
      </c>
      <c r="X1086" s="5">
        <f t="shared" si="33"/>
        <v>77</v>
      </c>
      <c r="Y1086" s="13">
        <v>162953000</v>
      </c>
      <c r="Z1086" s="20">
        <v>142</v>
      </c>
      <c r="AA1086" s="20">
        <v>148</v>
      </c>
      <c r="AB1086" s="20">
        <v>148</v>
      </c>
      <c r="AC1086" s="51"/>
    </row>
    <row r="1087" spans="1:29" s="4" customFormat="1" ht="13.5" hidden="1" customHeight="1" x14ac:dyDescent="0.25">
      <c r="A1087" s="25">
        <v>2</v>
      </c>
      <c r="B1087" s="24" t="s">
        <v>1689</v>
      </c>
      <c r="C1087" s="24" t="s">
        <v>120</v>
      </c>
      <c r="D1087" s="25">
        <v>20</v>
      </c>
      <c r="E1087" s="25" t="s">
        <v>137</v>
      </c>
      <c r="F1087" s="24" t="s">
        <v>122</v>
      </c>
      <c r="G1087" s="24" t="s">
        <v>138</v>
      </c>
      <c r="H1087" s="24" t="s">
        <v>59</v>
      </c>
      <c r="I1087" s="24" t="s">
        <v>124</v>
      </c>
      <c r="J1087" s="24" t="s">
        <v>106</v>
      </c>
      <c r="K1087" s="24" t="s">
        <v>125</v>
      </c>
      <c r="L1087" s="26">
        <v>10</v>
      </c>
      <c r="M1087" s="27">
        <v>2543</v>
      </c>
      <c r="N1087" s="28" t="s">
        <v>1715</v>
      </c>
      <c r="O1087" s="29" t="s">
        <v>902</v>
      </c>
      <c r="P1087" s="29" t="s">
        <v>140</v>
      </c>
      <c r="Q1087" s="30">
        <v>400</v>
      </c>
      <c r="R1087" s="6" t="s">
        <v>41</v>
      </c>
      <c r="S1087" s="8">
        <v>100</v>
      </c>
      <c r="T1087" s="23">
        <v>0</v>
      </c>
      <c r="U1087" s="23">
        <v>0</v>
      </c>
      <c r="V1087" s="23">
        <v>0</v>
      </c>
      <c r="W1087" s="5">
        <f t="shared" si="32"/>
        <v>100</v>
      </c>
      <c r="X1087" s="5">
        <f t="shared" si="33"/>
        <v>300</v>
      </c>
      <c r="Y1087" s="13">
        <v>493776000</v>
      </c>
      <c r="Z1087" s="20">
        <v>318</v>
      </c>
      <c r="AA1087" s="20">
        <v>318</v>
      </c>
      <c r="AB1087" s="20">
        <v>318</v>
      </c>
      <c r="AC1087" s="51"/>
    </row>
    <row r="1088" spans="1:29" s="4" customFormat="1" ht="13.5" hidden="1" customHeight="1" x14ac:dyDescent="0.25">
      <c r="A1088" s="25">
        <v>2</v>
      </c>
      <c r="B1088" s="24" t="s">
        <v>1689</v>
      </c>
      <c r="C1088" s="24" t="s">
        <v>120</v>
      </c>
      <c r="D1088" s="25">
        <v>22</v>
      </c>
      <c r="E1088" s="25" t="s">
        <v>903</v>
      </c>
      <c r="F1088" s="24" t="s">
        <v>122</v>
      </c>
      <c r="G1088" s="24" t="s">
        <v>904</v>
      </c>
      <c r="H1088" s="24" t="s">
        <v>59</v>
      </c>
      <c r="I1088" s="24"/>
      <c r="J1088" s="24" t="s">
        <v>106</v>
      </c>
      <c r="K1088" s="24" t="s">
        <v>125</v>
      </c>
      <c r="L1088" s="26">
        <v>10</v>
      </c>
      <c r="M1088" s="27">
        <v>2543</v>
      </c>
      <c r="N1088" s="28" t="s">
        <v>1715</v>
      </c>
      <c r="O1088" s="29" t="s">
        <v>1719</v>
      </c>
      <c r="P1088" s="29" t="s">
        <v>906</v>
      </c>
      <c r="Q1088" s="30">
        <v>320</v>
      </c>
      <c r="R1088" s="6" t="s">
        <v>41</v>
      </c>
      <c r="S1088" s="8">
        <v>80</v>
      </c>
      <c r="T1088" s="23">
        <v>0</v>
      </c>
      <c r="U1088" s="23">
        <v>0</v>
      </c>
      <c r="V1088" s="23">
        <v>0</v>
      </c>
      <c r="W1088" s="5">
        <f t="shared" si="32"/>
        <v>80</v>
      </c>
      <c r="X1088" s="5">
        <f t="shared" si="33"/>
        <v>240</v>
      </c>
      <c r="Y1088" s="13">
        <v>343834000</v>
      </c>
      <c r="Z1088" s="20">
        <v>288</v>
      </c>
      <c r="AA1088" s="20">
        <v>288</v>
      </c>
      <c r="AB1088" s="20">
        <v>288</v>
      </c>
      <c r="AC1088" s="51"/>
    </row>
    <row r="1089" spans="1:29" s="4" customFormat="1" ht="13.5" hidden="1" customHeight="1" x14ac:dyDescent="0.25">
      <c r="A1089" s="25">
        <v>2</v>
      </c>
      <c r="B1089" s="24" t="s">
        <v>1689</v>
      </c>
      <c r="C1089" s="24" t="s">
        <v>120</v>
      </c>
      <c r="D1089" s="25">
        <v>23</v>
      </c>
      <c r="E1089" s="25" t="s">
        <v>145</v>
      </c>
      <c r="F1089" s="24" t="s">
        <v>122</v>
      </c>
      <c r="G1089" s="24" t="s">
        <v>146</v>
      </c>
      <c r="H1089" s="24" t="s">
        <v>35</v>
      </c>
      <c r="I1089" s="24"/>
      <c r="J1089" s="24" t="s">
        <v>106</v>
      </c>
      <c r="K1089" s="24" t="s">
        <v>125</v>
      </c>
      <c r="L1089" s="26">
        <v>10</v>
      </c>
      <c r="M1089" s="27">
        <v>2543</v>
      </c>
      <c r="N1089" s="28" t="s">
        <v>1715</v>
      </c>
      <c r="O1089" s="29" t="s">
        <v>1720</v>
      </c>
      <c r="P1089" s="29" t="s">
        <v>148</v>
      </c>
      <c r="Q1089" s="30">
        <v>425</v>
      </c>
      <c r="R1089" s="6" t="s">
        <v>41</v>
      </c>
      <c r="S1089" s="8">
        <v>110</v>
      </c>
      <c r="T1089" s="23">
        <v>0</v>
      </c>
      <c r="U1089" s="23">
        <v>0</v>
      </c>
      <c r="V1089" s="23">
        <v>0</v>
      </c>
      <c r="W1089" s="5">
        <f t="shared" si="32"/>
        <v>110</v>
      </c>
      <c r="X1089" s="5">
        <f t="shared" si="33"/>
        <v>315</v>
      </c>
      <c r="Y1089" s="13">
        <v>584453000</v>
      </c>
      <c r="Z1089" s="20">
        <v>444</v>
      </c>
      <c r="AA1089" s="20">
        <v>465</v>
      </c>
      <c r="AB1089" s="20">
        <v>423</v>
      </c>
      <c r="AC1089" s="51"/>
    </row>
    <row r="1090" spans="1:29" s="4" customFormat="1" ht="13.5" hidden="1" customHeight="1" x14ac:dyDescent="0.25">
      <c r="A1090" s="25">
        <v>2</v>
      </c>
      <c r="B1090" s="24" t="s">
        <v>1689</v>
      </c>
      <c r="C1090" s="24" t="s">
        <v>149</v>
      </c>
      <c r="D1090" s="25">
        <v>100</v>
      </c>
      <c r="E1090" s="25" t="s">
        <v>150</v>
      </c>
      <c r="F1090" s="24" t="s">
        <v>151</v>
      </c>
      <c r="G1090" s="24" t="s">
        <v>152</v>
      </c>
      <c r="H1090" s="24" t="s">
        <v>59</v>
      </c>
      <c r="I1090" s="24"/>
      <c r="J1090" s="24" t="s">
        <v>153</v>
      </c>
      <c r="K1090" s="24" t="s">
        <v>154</v>
      </c>
      <c r="L1090" s="26">
        <v>11</v>
      </c>
      <c r="M1090" s="27">
        <v>2328</v>
      </c>
      <c r="N1090" s="28" t="s">
        <v>1721</v>
      </c>
      <c r="O1090" s="29" t="s">
        <v>719</v>
      </c>
      <c r="P1090" s="29" t="s">
        <v>157</v>
      </c>
      <c r="Q1090" s="30">
        <v>4</v>
      </c>
      <c r="R1090" s="6" t="s">
        <v>41</v>
      </c>
      <c r="S1090" s="8">
        <v>1</v>
      </c>
      <c r="T1090" s="23">
        <v>0</v>
      </c>
      <c r="U1090" s="23">
        <v>0</v>
      </c>
      <c r="V1090" s="23">
        <v>0</v>
      </c>
      <c r="W1090" s="5">
        <f t="shared" si="32"/>
        <v>1</v>
      </c>
      <c r="X1090" s="5">
        <f t="shared" si="33"/>
        <v>3</v>
      </c>
      <c r="Y1090" s="13">
        <v>119453000</v>
      </c>
      <c r="Z1090" s="20">
        <v>100</v>
      </c>
      <c r="AA1090" s="20">
        <v>100</v>
      </c>
      <c r="AB1090" s="20">
        <v>100</v>
      </c>
      <c r="AC1090" s="51"/>
    </row>
    <row r="1091" spans="1:29" s="4" customFormat="1" ht="13.5" hidden="1" customHeight="1" x14ac:dyDescent="0.25">
      <c r="A1091" s="25">
        <v>2</v>
      </c>
      <c r="B1091" s="24" t="s">
        <v>1689</v>
      </c>
      <c r="C1091" s="24" t="s">
        <v>149</v>
      </c>
      <c r="D1091" s="25">
        <v>101</v>
      </c>
      <c r="E1091" s="25" t="s">
        <v>158</v>
      </c>
      <c r="F1091" s="24" t="s">
        <v>151</v>
      </c>
      <c r="G1091" s="24" t="s">
        <v>152</v>
      </c>
      <c r="H1091" s="24" t="s">
        <v>59</v>
      </c>
      <c r="I1091" s="24"/>
      <c r="J1091" s="24" t="s">
        <v>153</v>
      </c>
      <c r="K1091" s="24" t="s">
        <v>154</v>
      </c>
      <c r="L1091" s="26">
        <v>11</v>
      </c>
      <c r="M1091" s="27">
        <v>2328</v>
      </c>
      <c r="N1091" s="28" t="s">
        <v>1721</v>
      </c>
      <c r="O1091" s="29" t="s">
        <v>159</v>
      </c>
      <c r="P1091" s="29" t="s">
        <v>160</v>
      </c>
      <c r="Q1091" s="30">
        <v>4</v>
      </c>
      <c r="R1091" s="6" t="s">
        <v>41</v>
      </c>
      <c r="S1091" s="8">
        <v>1</v>
      </c>
      <c r="T1091" s="23">
        <v>0</v>
      </c>
      <c r="U1091" s="23">
        <v>0</v>
      </c>
      <c r="V1091" s="23">
        <v>0</v>
      </c>
      <c r="W1091" s="5">
        <f t="shared" si="32"/>
        <v>1</v>
      </c>
      <c r="X1091" s="5">
        <f t="shared" si="33"/>
        <v>3</v>
      </c>
      <c r="Y1091" s="13">
        <v>59726000</v>
      </c>
      <c r="Z1091" s="20">
        <v>50</v>
      </c>
      <c r="AA1091" s="20">
        <v>50</v>
      </c>
      <c r="AB1091" s="20">
        <v>50</v>
      </c>
      <c r="AC1091" s="51"/>
    </row>
    <row r="1092" spans="1:29" s="4" customFormat="1" ht="13.5" hidden="1" customHeight="1" x14ac:dyDescent="0.25">
      <c r="A1092" s="25">
        <v>2</v>
      </c>
      <c r="B1092" s="24" t="s">
        <v>1689</v>
      </c>
      <c r="C1092" s="24" t="s">
        <v>161</v>
      </c>
      <c r="D1092" s="25">
        <v>25</v>
      </c>
      <c r="E1092" s="25" t="s">
        <v>162</v>
      </c>
      <c r="F1092" s="24" t="s">
        <v>163</v>
      </c>
      <c r="G1092" s="24" t="s">
        <v>164</v>
      </c>
      <c r="H1092" s="24" t="s">
        <v>35</v>
      </c>
      <c r="I1092" s="24"/>
      <c r="J1092" s="24" t="s">
        <v>106</v>
      </c>
      <c r="K1092" s="24" t="s">
        <v>165</v>
      </c>
      <c r="L1092" s="26">
        <v>12</v>
      </c>
      <c r="M1092" s="27">
        <v>2538</v>
      </c>
      <c r="N1092" s="28" t="s">
        <v>1721</v>
      </c>
      <c r="O1092" s="29" t="s">
        <v>1722</v>
      </c>
      <c r="P1092" s="29" t="s">
        <v>55</v>
      </c>
      <c r="Q1092" s="30">
        <v>4000</v>
      </c>
      <c r="R1092" s="6" t="s">
        <v>41</v>
      </c>
      <c r="S1092" s="8">
        <v>1000</v>
      </c>
      <c r="T1092" s="23">
        <v>0</v>
      </c>
      <c r="U1092" s="23">
        <v>0</v>
      </c>
      <c r="V1092" s="23">
        <v>0</v>
      </c>
      <c r="W1092" s="5">
        <f t="shared" si="32"/>
        <v>1000</v>
      </c>
      <c r="X1092" s="5">
        <f t="shared" si="33"/>
        <v>3000</v>
      </c>
      <c r="Y1092" s="13">
        <v>386754000</v>
      </c>
      <c r="Z1092" s="20">
        <v>299</v>
      </c>
      <c r="AA1092" s="20">
        <v>299</v>
      </c>
      <c r="AB1092" s="20">
        <v>299</v>
      </c>
      <c r="AC1092" s="51"/>
    </row>
    <row r="1093" spans="1:29" s="4" customFormat="1" ht="13.5" hidden="1" customHeight="1" x14ac:dyDescent="0.25">
      <c r="A1093" s="25">
        <v>2</v>
      </c>
      <c r="B1093" s="24" t="s">
        <v>1689</v>
      </c>
      <c r="C1093" s="24" t="s">
        <v>161</v>
      </c>
      <c r="D1093" s="25">
        <v>26</v>
      </c>
      <c r="E1093" s="25" t="s">
        <v>168</v>
      </c>
      <c r="F1093" s="24" t="s">
        <v>163</v>
      </c>
      <c r="G1093" s="24" t="s">
        <v>169</v>
      </c>
      <c r="H1093" s="24" t="s">
        <v>35</v>
      </c>
      <c r="I1093" s="24"/>
      <c r="J1093" s="24" t="s">
        <v>106</v>
      </c>
      <c r="K1093" s="24" t="s">
        <v>165</v>
      </c>
      <c r="L1093" s="26">
        <v>12</v>
      </c>
      <c r="M1093" s="27">
        <v>2538</v>
      </c>
      <c r="N1093" s="28" t="s">
        <v>1721</v>
      </c>
      <c r="O1093" s="29" t="s">
        <v>1723</v>
      </c>
      <c r="P1093" s="29" t="s">
        <v>171</v>
      </c>
      <c r="Q1093" s="30">
        <v>1780</v>
      </c>
      <c r="R1093" s="6" t="s">
        <v>41</v>
      </c>
      <c r="S1093" s="8">
        <v>445</v>
      </c>
      <c r="T1093" s="23">
        <v>0</v>
      </c>
      <c r="U1093" s="23">
        <v>0</v>
      </c>
      <c r="V1093" s="23">
        <v>0</v>
      </c>
      <c r="W1093" s="5">
        <f t="shared" si="32"/>
        <v>445</v>
      </c>
      <c r="X1093" s="5">
        <f t="shared" si="33"/>
        <v>1335</v>
      </c>
      <c r="Y1093" s="13">
        <v>509907000</v>
      </c>
      <c r="Z1093" s="20">
        <v>402</v>
      </c>
      <c r="AA1093" s="20">
        <v>402</v>
      </c>
      <c r="AB1093" s="20">
        <v>402</v>
      </c>
      <c r="AC1093" s="51"/>
    </row>
    <row r="1094" spans="1:29" s="4" customFormat="1" ht="13.5" hidden="1" customHeight="1" x14ac:dyDescent="0.25">
      <c r="A1094" s="25">
        <v>2</v>
      </c>
      <c r="B1094" s="24" t="s">
        <v>1689</v>
      </c>
      <c r="C1094" s="24" t="s">
        <v>161</v>
      </c>
      <c r="D1094" s="25">
        <v>27</v>
      </c>
      <c r="E1094" s="25" t="s">
        <v>172</v>
      </c>
      <c r="F1094" s="24" t="s">
        <v>163</v>
      </c>
      <c r="G1094" s="24" t="s">
        <v>173</v>
      </c>
      <c r="H1094" s="24" t="s">
        <v>35</v>
      </c>
      <c r="I1094" s="24"/>
      <c r="J1094" s="24" t="s">
        <v>106</v>
      </c>
      <c r="K1094" s="24" t="s">
        <v>165</v>
      </c>
      <c r="L1094" s="26">
        <v>12</v>
      </c>
      <c r="M1094" s="27">
        <v>2538</v>
      </c>
      <c r="N1094" s="28" t="s">
        <v>1721</v>
      </c>
      <c r="O1094" s="29" t="s">
        <v>1724</v>
      </c>
      <c r="P1094" s="29" t="s">
        <v>40</v>
      </c>
      <c r="Q1094" s="30">
        <v>1234</v>
      </c>
      <c r="R1094" s="6" t="s">
        <v>41</v>
      </c>
      <c r="S1094" s="8">
        <v>295</v>
      </c>
      <c r="T1094" s="23">
        <v>0</v>
      </c>
      <c r="U1094" s="23">
        <v>0</v>
      </c>
      <c r="V1094" s="23">
        <v>0</v>
      </c>
      <c r="W1094" s="5">
        <f t="shared" si="32"/>
        <v>295</v>
      </c>
      <c r="X1094" s="5">
        <f t="shared" si="33"/>
        <v>939</v>
      </c>
      <c r="Y1094" s="13">
        <v>557251000</v>
      </c>
      <c r="Z1094" s="20">
        <v>459</v>
      </c>
      <c r="AA1094" s="20">
        <v>462</v>
      </c>
      <c r="AB1094" s="20">
        <v>487</v>
      </c>
      <c r="AC1094" s="51"/>
    </row>
    <row r="1095" spans="1:29" s="4" customFormat="1" ht="13.5" hidden="1" customHeight="1" x14ac:dyDescent="0.25">
      <c r="A1095" s="25">
        <v>2</v>
      </c>
      <c r="B1095" s="24" t="s">
        <v>1689</v>
      </c>
      <c r="C1095" s="24" t="s">
        <v>175</v>
      </c>
      <c r="D1095" s="25">
        <v>30</v>
      </c>
      <c r="E1095" s="25" t="s">
        <v>176</v>
      </c>
      <c r="F1095" s="24" t="s">
        <v>163</v>
      </c>
      <c r="G1095" s="24" t="s">
        <v>177</v>
      </c>
      <c r="H1095" s="24" t="s">
        <v>35</v>
      </c>
      <c r="I1095" s="24"/>
      <c r="J1095" s="24" t="s">
        <v>106</v>
      </c>
      <c r="K1095" s="24" t="s">
        <v>178</v>
      </c>
      <c r="L1095" s="26">
        <v>13</v>
      </c>
      <c r="M1095" s="27">
        <v>2513</v>
      </c>
      <c r="N1095" s="28" t="s">
        <v>1725</v>
      </c>
      <c r="O1095" s="29" t="s">
        <v>1726</v>
      </c>
      <c r="P1095" s="29" t="s">
        <v>47</v>
      </c>
      <c r="Q1095" s="30">
        <v>6</v>
      </c>
      <c r="R1095" s="6" t="s">
        <v>41</v>
      </c>
      <c r="S1095" s="8">
        <v>2</v>
      </c>
      <c r="T1095" s="23">
        <v>0</v>
      </c>
      <c r="U1095" s="23">
        <v>0</v>
      </c>
      <c r="V1095" s="23">
        <v>0</v>
      </c>
      <c r="W1095" s="5">
        <f t="shared" si="32"/>
        <v>2</v>
      </c>
      <c r="X1095" s="5">
        <f t="shared" si="33"/>
        <v>4</v>
      </c>
      <c r="Y1095" s="13">
        <v>100886000</v>
      </c>
      <c r="Z1095" s="20">
        <v>0</v>
      </c>
      <c r="AA1095" s="20">
        <v>60</v>
      </c>
      <c r="AB1095" s="20">
        <v>60</v>
      </c>
      <c r="AC1095" s="51"/>
    </row>
    <row r="1096" spans="1:29" s="4" customFormat="1" ht="13.5" hidden="1" customHeight="1" x14ac:dyDescent="0.25">
      <c r="A1096" s="25">
        <v>2</v>
      </c>
      <c r="B1096" s="24" t="s">
        <v>1689</v>
      </c>
      <c r="C1096" s="24" t="s">
        <v>175</v>
      </c>
      <c r="D1096" s="25">
        <v>31</v>
      </c>
      <c r="E1096" s="25" t="s">
        <v>181</v>
      </c>
      <c r="F1096" s="24" t="s">
        <v>163</v>
      </c>
      <c r="G1096" s="24" t="s">
        <v>177</v>
      </c>
      <c r="H1096" s="24" t="s">
        <v>35</v>
      </c>
      <c r="I1096" s="24"/>
      <c r="J1096" s="24" t="s">
        <v>106</v>
      </c>
      <c r="K1096" s="24" t="s">
        <v>178</v>
      </c>
      <c r="L1096" s="26">
        <v>13</v>
      </c>
      <c r="M1096" s="27">
        <v>2513</v>
      </c>
      <c r="N1096" s="28" t="s">
        <v>1725</v>
      </c>
      <c r="O1096" s="29" t="s">
        <v>182</v>
      </c>
      <c r="P1096" s="29" t="s">
        <v>183</v>
      </c>
      <c r="Q1096" s="30">
        <v>4</v>
      </c>
      <c r="R1096" s="6" t="s">
        <v>41</v>
      </c>
      <c r="S1096" s="8">
        <v>1</v>
      </c>
      <c r="T1096" s="23">
        <v>0</v>
      </c>
      <c r="U1096" s="23">
        <v>0</v>
      </c>
      <c r="V1096" s="23">
        <v>0</v>
      </c>
      <c r="W1096" s="5">
        <f t="shared" si="32"/>
        <v>1</v>
      </c>
      <c r="X1096" s="5">
        <f t="shared" si="33"/>
        <v>3</v>
      </c>
      <c r="Y1096" s="13">
        <v>291792000</v>
      </c>
      <c r="Z1096" s="20">
        <v>220</v>
      </c>
      <c r="AA1096" s="20">
        <v>220</v>
      </c>
      <c r="AB1096" s="20">
        <v>220</v>
      </c>
      <c r="AC1096" s="51"/>
    </row>
    <row r="1097" spans="1:29" s="4" customFormat="1" ht="13.5" hidden="1" customHeight="1" x14ac:dyDescent="0.25">
      <c r="A1097" s="25">
        <v>2</v>
      </c>
      <c r="B1097" s="24" t="s">
        <v>1689</v>
      </c>
      <c r="C1097" s="24" t="s">
        <v>175</v>
      </c>
      <c r="D1097" s="25">
        <v>32</v>
      </c>
      <c r="E1097" s="25" t="s">
        <v>184</v>
      </c>
      <c r="F1097" s="24" t="s">
        <v>163</v>
      </c>
      <c r="G1097" s="24" t="s">
        <v>177</v>
      </c>
      <c r="H1097" s="24" t="s">
        <v>35</v>
      </c>
      <c r="I1097" s="24"/>
      <c r="J1097" s="24" t="s">
        <v>106</v>
      </c>
      <c r="K1097" s="24" t="s">
        <v>178</v>
      </c>
      <c r="L1097" s="26">
        <v>13</v>
      </c>
      <c r="M1097" s="27">
        <v>2513</v>
      </c>
      <c r="N1097" s="28" t="s">
        <v>1725</v>
      </c>
      <c r="O1097" s="29" t="s">
        <v>1727</v>
      </c>
      <c r="P1097" s="29" t="s">
        <v>40</v>
      </c>
      <c r="Q1097" s="30">
        <v>2</v>
      </c>
      <c r="R1097" s="6" t="s">
        <v>41</v>
      </c>
      <c r="S1097" s="8">
        <v>0</v>
      </c>
      <c r="T1097" s="23">
        <v>0</v>
      </c>
      <c r="U1097" s="23">
        <v>0</v>
      </c>
      <c r="V1097" s="23">
        <v>0</v>
      </c>
      <c r="W1097" s="5">
        <f t="shared" ref="W1097:W1160" si="34">IF(R1097="Constante",SUM(S1097:V1097)/4,IF(R1097="Suma",SUM(S1097:V1097),0))</f>
        <v>0</v>
      </c>
      <c r="X1097" s="5">
        <f t="shared" ref="X1097:X1160" si="35">Q1097-W1097</f>
        <v>2</v>
      </c>
      <c r="Y1097" s="13">
        <v>0</v>
      </c>
      <c r="Z1097" s="20">
        <v>229</v>
      </c>
      <c r="AA1097" s="20">
        <v>229</v>
      </c>
      <c r="AB1097" s="20">
        <v>0</v>
      </c>
      <c r="AC1097" s="51"/>
    </row>
    <row r="1098" spans="1:29" s="4" customFormat="1" ht="13.5" hidden="1" customHeight="1" x14ac:dyDescent="0.25">
      <c r="A1098" s="32">
        <v>2</v>
      </c>
      <c r="B1098" s="31" t="s">
        <v>1689</v>
      </c>
      <c r="C1098" s="31" t="s">
        <v>186</v>
      </c>
      <c r="D1098" s="32">
        <v>33</v>
      </c>
      <c r="E1098" s="32" t="s">
        <v>187</v>
      </c>
      <c r="F1098" s="31" t="s">
        <v>188</v>
      </c>
      <c r="G1098" s="31" t="s">
        <v>189</v>
      </c>
      <c r="H1098" s="31" t="s">
        <v>59</v>
      </c>
      <c r="I1098" s="31"/>
      <c r="J1098" s="31" t="s">
        <v>106</v>
      </c>
      <c r="K1098" s="31" t="s">
        <v>190</v>
      </c>
      <c r="L1098" s="33">
        <v>14</v>
      </c>
      <c r="M1098" s="34">
        <v>2507</v>
      </c>
      <c r="N1098" s="35" t="s">
        <v>1728</v>
      </c>
      <c r="O1098" s="36" t="s">
        <v>1729</v>
      </c>
      <c r="P1098" s="36" t="s">
        <v>193</v>
      </c>
      <c r="Q1098" s="37">
        <v>16</v>
      </c>
      <c r="R1098" s="7" t="s">
        <v>41</v>
      </c>
      <c r="S1098" s="9">
        <v>4</v>
      </c>
      <c r="T1098" s="23">
        <v>0</v>
      </c>
      <c r="U1098" s="23">
        <v>0</v>
      </c>
      <c r="V1098" s="23">
        <v>0</v>
      </c>
      <c r="W1098" s="5">
        <f t="shared" si="34"/>
        <v>4</v>
      </c>
      <c r="X1098" s="5">
        <f t="shared" si="35"/>
        <v>12</v>
      </c>
      <c r="Y1098" s="14">
        <v>116931000</v>
      </c>
      <c r="Z1098" s="20">
        <v>98</v>
      </c>
      <c r="AA1098" s="20">
        <v>98</v>
      </c>
      <c r="AB1098" s="21">
        <v>98</v>
      </c>
      <c r="AC1098" s="52"/>
    </row>
    <row r="1099" spans="1:29" s="4" customFormat="1" ht="13.5" hidden="1" customHeight="1" x14ac:dyDescent="0.25">
      <c r="A1099" s="25">
        <v>2</v>
      </c>
      <c r="B1099" s="24" t="s">
        <v>1689</v>
      </c>
      <c r="C1099" s="24" t="s">
        <v>186</v>
      </c>
      <c r="D1099" s="25">
        <v>38</v>
      </c>
      <c r="E1099" s="25" t="s">
        <v>194</v>
      </c>
      <c r="F1099" s="24" t="s">
        <v>188</v>
      </c>
      <c r="G1099" s="24" t="s">
        <v>195</v>
      </c>
      <c r="H1099" s="24" t="s">
        <v>35</v>
      </c>
      <c r="I1099" s="24"/>
      <c r="J1099" s="24" t="s">
        <v>106</v>
      </c>
      <c r="K1099" s="24" t="s">
        <v>190</v>
      </c>
      <c r="L1099" s="26">
        <v>14</v>
      </c>
      <c r="M1099" s="27">
        <v>2507</v>
      </c>
      <c r="N1099" s="28" t="s">
        <v>1728</v>
      </c>
      <c r="O1099" s="29" t="s">
        <v>1730</v>
      </c>
      <c r="P1099" s="29" t="s">
        <v>197</v>
      </c>
      <c r="Q1099" s="30">
        <v>10</v>
      </c>
      <c r="R1099" s="6" t="s">
        <v>41</v>
      </c>
      <c r="S1099" s="8">
        <v>3</v>
      </c>
      <c r="T1099" s="23">
        <v>0</v>
      </c>
      <c r="U1099" s="23">
        <v>0</v>
      </c>
      <c r="V1099" s="23">
        <v>0</v>
      </c>
      <c r="W1099" s="5">
        <f t="shared" si="34"/>
        <v>3</v>
      </c>
      <c r="X1099" s="5">
        <f t="shared" si="35"/>
        <v>7</v>
      </c>
      <c r="Y1099" s="13">
        <v>280066000</v>
      </c>
      <c r="Z1099" s="20">
        <v>140</v>
      </c>
      <c r="AA1099" s="20">
        <v>210</v>
      </c>
      <c r="AB1099" s="20">
        <v>140</v>
      </c>
      <c r="AC1099" s="51"/>
    </row>
    <row r="1100" spans="1:29" s="4" customFormat="1" ht="13.5" hidden="1" customHeight="1" x14ac:dyDescent="0.25">
      <c r="A1100" s="25">
        <v>2</v>
      </c>
      <c r="B1100" s="24" t="s">
        <v>1689</v>
      </c>
      <c r="C1100" s="24" t="s">
        <v>186</v>
      </c>
      <c r="D1100" s="25">
        <v>39</v>
      </c>
      <c r="E1100" s="25" t="s">
        <v>198</v>
      </c>
      <c r="F1100" s="24" t="s">
        <v>188</v>
      </c>
      <c r="G1100" s="24" t="s">
        <v>195</v>
      </c>
      <c r="H1100" s="24" t="s">
        <v>35</v>
      </c>
      <c r="I1100" s="24"/>
      <c r="J1100" s="24" t="s">
        <v>106</v>
      </c>
      <c r="K1100" s="24" t="s">
        <v>190</v>
      </c>
      <c r="L1100" s="26">
        <v>14</v>
      </c>
      <c r="M1100" s="27">
        <v>2507</v>
      </c>
      <c r="N1100" s="47" t="s">
        <v>1728</v>
      </c>
      <c r="O1100" s="29" t="s">
        <v>1731</v>
      </c>
      <c r="P1100" s="29" t="s">
        <v>200</v>
      </c>
      <c r="Q1100" s="30">
        <v>1540</v>
      </c>
      <c r="R1100" s="6" t="s">
        <v>41</v>
      </c>
      <c r="S1100" s="8">
        <v>385</v>
      </c>
      <c r="T1100" s="23">
        <v>0</v>
      </c>
      <c r="U1100" s="23">
        <v>0</v>
      </c>
      <c r="V1100" s="23">
        <v>0</v>
      </c>
      <c r="W1100" s="5">
        <f t="shared" si="34"/>
        <v>385</v>
      </c>
      <c r="X1100" s="5">
        <f t="shared" si="35"/>
        <v>1155</v>
      </c>
      <c r="Y1100" s="13">
        <v>714574000</v>
      </c>
      <c r="Z1100" s="20">
        <v>574</v>
      </c>
      <c r="AA1100" s="20">
        <v>574</v>
      </c>
      <c r="AB1100" s="20">
        <v>574</v>
      </c>
      <c r="AC1100" s="51"/>
    </row>
    <row r="1101" spans="1:29" s="4" customFormat="1" ht="13.5" hidden="1" customHeight="1" x14ac:dyDescent="0.25">
      <c r="A1101" s="25">
        <v>2</v>
      </c>
      <c r="B1101" s="24" t="s">
        <v>1689</v>
      </c>
      <c r="C1101" s="24" t="s">
        <v>186</v>
      </c>
      <c r="D1101" s="25">
        <v>40</v>
      </c>
      <c r="E1101" s="25" t="s">
        <v>201</v>
      </c>
      <c r="F1101" s="24" t="s">
        <v>188</v>
      </c>
      <c r="G1101" s="24" t="s">
        <v>195</v>
      </c>
      <c r="H1101" s="24" t="s">
        <v>35</v>
      </c>
      <c r="I1101" s="24"/>
      <c r="J1101" s="24" t="s">
        <v>106</v>
      </c>
      <c r="K1101" s="24" t="s">
        <v>190</v>
      </c>
      <c r="L1101" s="26">
        <v>14</v>
      </c>
      <c r="M1101" s="27">
        <v>2507</v>
      </c>
      <c r="N1101" s="47" t="s">
        <v>1728</v>
      </c>
      <c r="O1101" s="29" t="s">
        <v>918</v>
      </c>
      <c r="P1101" s="29" t="s">
        <v>203</v>
      </c>
      <c r="Q1101" s="30">
        <v>32</v>
      </c>
      <c r="R1101" s="6" t="s">
        <v>41</v>
      </c>
      <c r="S1101" s="8">
        <v>8</v>
      </c>
      <c r="T1101" s="23">
        <v>0</v>
      </c>
      <c r="U1101" s="23">
        <v>0</v>
      </c>
      <c r="V1101" s="23">
        <v>0</v>
      </c>
      <c r="W1101" s="5">
        <f t="shared" si="34"/>
        <v>8</v>
      </c>
      <c r="X1101" s="5">
        <f t="shared" si="35"/>
        <v>24</v>
      </c>
      <c r="Y1101" s="13">
        <v>223323000</v>
      </c>
      <c r="Z1101" s="20">
        <v>162</v>
      </c>
      <c r="AA1101" s="20">
        <v>162</v>
      </c>
      <c r="AB1101" s="20">
        <v>162</v>
      </c>
      <c r="AC1101" s="53"/>
    </row>
    <row r="1102" spans="1:29" s="4" customFormat="1" ht="13.5" hidden="1" customHeight="1" x14ac:dyDescent="0.25">
      <c r="A1102" s="25">
        <v>2</v>
      </c>
      <c r="B1102" s="24" t="s">
        <v>1689</v>
      </c>
      <c r="C1102" s="24" t="s">
        <v>186</v>
      </c>
      <c r="D1102" s="25">
        <v>34</v>
      </c>
      <c r="E1102" s="25" t="s">
        <v>204</v>
      </c>
      <c r="F1102" s="24" t="s">
        <v>188</v>
      </c>
      <c r="G1102" s="24" t="s">
        <v>205</v>
      </c>
      <c r="H1102" s="24" t="s">
        <v>35</v>
      </c>
      <c r="I1102" s="24"/>
      <c r="J1102" s="24" t="s">
        <v>106</v>
      </c>
      <c r="K1102" s="24" t="s">
        <v>190</v>
      </c>
      <c r="L1102" s="26">
        <v>15</v>
      </c>
      <c r="M1102" s="27">
        <v>2503</v>
      </c>
      <c r="N1102" s="28" t="s">
        <v>1732</v>
      </c>
      <c r="O1102" s="29" t="s">
        <v>1733</v>
      </c>
      <c r="P1102" s="29" t="s">
        <v>208</v>
      </c>
      <c r="Q1102" s="30">
        <v>7</v>
      </c>
      <c r="R1102" s="6" t="s">
        <v>41</v>
      </c>
      <c r="S1102" s="8">
        <v>2</v>
      </c>
      <c r="T1102" s="23">
        <v>0</v>
      </c>
      <c r="U1102" s="23">
        <v>0</v>
      </c>
      <c r="V1102" s="23">
        <v>0</v>
      </c>
      <c r="W1102" s="5">
        <f t="shared" si="34"/>
        <v>2</v>
      </c>
      <c r="X1102" s="5">
        <f t="shared" si="35"/>
        <v>5</v>
      </c>
      <c r="Y1102" s="13">
        <v>148667000</v>
      </c>
      <c r="Z1102" s="20">
        <v>50</v>
      </c>
      <c r="AA1102" s="20">
        <v>100</v>
      </c>
      <c r="AB1102" s="20">
        <v>100</v>
      </c>
      <c r="AC1102" s="51"/>
    </row>
    <row r="1103" spans="1:29" s="4" customFormat="1" ht="13.5" hidden="1" customHeight="1" x14ac:dyDescent="0.25">
      <c r="A1103" s="25">
        <v>2</v>
      </c>
      <c r="B1103" s="24" t="s">
        <v>1689</v>
      </c>
      <c r="C1103" s="24" t="s">
        <v>186</v>
      </c>
      <c r="D1103" s="25">
        <v>35</v>
      </c>
      <c r="E1103" s="25" t="s">
        <v>209</v>
      </c>
      <c r="F1103" s="24" t="s">
        <v>188</v>
      </c>
      <c r="G1103" s="24" t="s">
        <v>205</v>
      </c>
      <c r="H1103" s="24" t="s">
        <v>35</v>
      </c>
      <c r="I1103" s="24"/>
      <c r="J1103" s="24" t="s">
        <v>106</v>
      </c>
      <c r="K1103" s="24" t="s">
        <v>190</v>
      </c>
      <c r="L1103" s="26">
        <v>15</v>
      </c>
      <c r="M1103" s="27">
        <v>2503</v>
      </c>
      <c r="N1103" s="28" t="s">
        <v>1732</v>
      </c>
      <c r="O1103" s="29" t="s">
        <v>1428</v>
      </c>
      <c r="P1103" s="29" t="s">
        <v>211</v>
      </c>
      <c r="Q1103" s="30">
        <v>4000</v>
      </c>
      <c r="R1103" s="6" t="s">
        <v>41</v>
      </c>
      <c r="S1103" s="8">
        <v>1000</v>
      </c>
      <c r="T1103" s="23">
        <v>0</v>
      </c>
      <c r="U1103" s="23">
        <v>0</v>
      </c>
      <c r="V1103" s="23">
        <v>0</v>
      </c>
      <c r="W1103" s="5">
        <f t="shared" si="34"/>
        <v>1000</v>
      </c>
      <c r="X1103" s="5">
        <f t="shared" si="35"/>
        <v>3000</v>
      </c>
      <c r="Y1103" s="13">
        <v>268120000</v>
      </c>
      <c r="Z1103" s="20">
        <v>200</v>
      </c>
      <c r="AA1103" s="20">
        <v>200</v>
      </c>
      <c r="AB1103" s="20">
        <v>200</v>
      </c>
      <c r="AC1103" s="51"/>
    </row>
    <row r="1104" spans="1:29" s="4" customFormat="1" ht="13.5" hidden="1" customHeight="1" x14ac:dyDescent="0.25">
      <c r="A1104" s="25">
        <v>2</v>
      </c>
      <c r="B1104" s="24" t="s">
        <v>1689</v>
      </c>
      <c r="C1104" s="24" t="s">
        <v>186</v>
      </c>
      <c r="D1104" s="25">
        <v>36</v>
      </c>
      <c r="E1104" s="25" t="s">
        <v>212</v>
      </c>
      <c r="F1104" s="24" t="s">
        <v>188</v>
      </c>
      <c r="G1104" s="24" t="s">
        <v>205</v>
      </c>
      <c r="H1104" s="24" t="s">
        <v>35</v>
      </c>
      <c r="I1104" s="24"/>
      <c r="J1104" s="24" t="s">
        <v>106</v>
      </c>
      <c r="K1104" s="24" t="s">
        <v>190</v>
      </c>
      <c r="L1104" s="26">
        <v>15</v>
      </c>
      <c r="M1104" s="27">
        <v>2503</v>
      </c>
      <c r="N1104" s="28" t="s">
        <v>1732</v>
      </c>
      <c r="O1104" s="29" t="s">
        <v>1734</v>
      </c>
      <c r="P1104" s="29" t="s">
        <v>200</v>
      </c>
      <c r="Q1104" s="30">
        <v>3600</v>
      </c>
      <c r="R1104" s="6" t="s">
        <v>41</v>
      </c>
      <c r="S1104" s="8">
        <v>900</v>
      </c>
      <c r="T1104" s="23">
        <v>0</v>
      </c>
      <c r="U1104" s="23">
        <v>0</v>
      </c>
      <c r="V1104" s="23">
        <v>0</v>
      </c>
      <c r="W1104" s="5">
        <f t="shared" si="34"/>
        <v>900</v>
      </c>
      <c r="X1104" s="5">
        <f t="shared" si="35"/>
        <v>2700</v>
      </c>
      <c r="Y1104" s="13">
        <v>1111976000</v>
      </c>
      <c r="Z1104" s="20">
        <v>906</v>
      </c>
      <c r="AA1104" s="20">
        <v>906</v>
      </c>
      <c r="AB1104" s="20">
        <v>906</v>
      </c>
      <c r="AC1104" s="51"/>
    </row>
    <row r="1105" spans="1:29" s="4" customFormat="1" ht="13.5" hidden="1" customHeight="1" x14ac:dyDescent="0.25">
      <c r="A1105" s="25">
        <v>2</v>
      </c>
      <c r="B1105" s="24" t="s">
        <v>1689</v>
      </c>
      <c r="C1105" s="24" t="s">
        <v>216</v>
      </c>
      <c r="D1105" s="25">
        <v>44</v>
      </c>
      <c r="E1105" s="25" t="s">
        <v>222</v>
      </c>
      <c r="F1105" s="24" t="s">
        <v>163</v>
      </c>
      <c r="G1105" s="24" t="s">
        <v>218</v>
      </c>
      <c r="H1105" s="24" t="s">
        <v>35</v>
      </c>
      <c r="I1105" s="24"/>
      <c r="J1105" s="24" t="s">
        <v>106</v>
      </c>
      <c r="K1105" s="24" t="s">
        <v>219</v>
      </c>
      <c r="L1105" s="26">
        <v>16</v>
      </c>
      <c r="M1105" s="27">
        <v>2302</v>
      </c>
      <c r="N1105" s="28" t="s">
        <v>1735</v>
      </c>
      <c r="O1105" s="29" t="s">
        <v>1736</v>
      </c>
      <c r="P1105" s="29" t="s">
        <v>224</v>
      </c>
      <c r="Q1105" s="30">
        <v>4428</v>
      </c>
      <c r="R1105" s="6" t="s">
        <v>41</v>
      </c>
      <c r="S1105" s="8">
        <v>1075</v>
      </c>
      <c r="T1105" s="23">
        <v>0</v>
      </c>
      <c r="U1105" s="23">
        <v>0</v>
      </c>
      <c r="V1105" s="23">
        <v>0</v>
      </c>
      <c r="W1105" s="5">
        <f t="shared" si="34"/>
        <v>1075</v>
      </c>
      <c r="X1105" s="5">
        <f t="shared" si="35"/>
        <v>3353</v>
      </c>
      <c r="Y1105" s="13">
        <v>408544000</v>
      </c>
      <c r="Z1105" s="20">
        <v>324</v>
      </c>
      <c r="AA1105" s="20">
        <v>330</v>
      </c>
      <c r="AB1105" s="20">
        <v>336</v>
      </c>
      <c r="AC1105" s="51"/>
    </row>
    <row r="1106" spans="1:29" s="4" customFormat="1" ht="13.5" hidden="1" customHeight="1" x14ac:dyDescent="0.25">
      <c r="A1106" s="25">
        <v>2</v>
      </c>
      <c r="B1106" s="24" t="s">
        <v>1689</v>
      </c>
      <c r="C1106" s="24" t="s">
        <v>216</v>
      </c>
      <c r="D1106" s="25">
        <v>45</v>
      </c>
      <c r="E1106" s="25" t="s">
        <v>225</v>
      </c>
      <c r="F1106" s="24" t="s">
        <v>163</v>
      </c>
      <c r="G1106" s="24" t="s">
        <v>218</v>
      </c>
      <c r="H1106" s="24" t="s">
        <v>35</v>
      </c>
      <c r="I1106" s="24"/>
      <c r="J1106" s="24" t="s">
        <v>106</v>
      </c>
      <c r="K1106" s="24" t="s">
        <v>219</v>
      </c>
      <c r="L1106" s="26">
        <v>16</v>
      </c>
      <c r="M1106" s="27">
        <v>2302</v>
      </c>
      <c r="N1106" s="28" t="s">
        <v>1735</v>
      </c>
      <c r="O1106" s="29" t="s">
        <v>1737</v>
      </c>
      <c r="P1106" s="29" t="s">
        <v>227</v>
      </c>
      <c r="Q1106" s="30">
        <v>2695</v>
      </c>
      <c r="R1106" s="6" t="s">
        <v>41</v>
      </c>
      <c r="S1106" s="8">
        <v>673</v>
      </c>
      <c r="T1106" s="23">
        <v>0</v>
      </c>
      <c r="U1106" s="23">
        <v>0</v>
      </c>
      <c r="V1106" s="23">
        <v>0</v>
      </c>
      <c r="W1106" s="5">
        <f t="shared" si="34"/>
        <v>673</v>
      </c>
      <c r="X1106" s="5">
        <f t="shared" si="35"/>
        <v>2022</v>
      </c>
      <c r="Y1106" s="13">
        <v>174741000</v>
      </c>
      <c r="Z1106" s="20">
        <v>122</v>
      </c>
      <c r="AA1106" s="20">
        <v>122</v>
      </c>
      <c r="AB1106" s="20">
        <v>122</v>
      </c>
      <c r="AC1106" s="51"/>
    </row>
    <row r="1107" spans="1:29" s="4" customFormat="1" ht="13.5" hidden="1" customHeight="1" x14ac:dyDescent="0.25">
      <c r="A1107" s="25">
        <v>2</v>
      </c>
      <c r="B1107" s="24" t="s">
        <v>1689</v>
      </c>
      <c r="C1107" s="24" t="s">
        <v>228</v>
      </c>
      <c r="D1107" s="25">
        <v>50</v>
      </c>
      <c r="E1107" s="25" t="s">
        <v>229</v>
      </c>
      <c r="F1107" s="24" t="s">
        <v>230</v>
      </c>
      <c r="G1107" s="24" t="s">
        <v>231</v>
      </c>
      <c r="H1107" s="24" t="s">
        <v>59</v>
      </c>
      <c r="I1107" s="24" t="s">
        <v>232</v>
      </c>
      <c r="J1107" s="24" t="s">
        <v>233</v>
      </c>
      <c r="K1107" s="24" t="s">
        <v>234</v>
      </c>
      <c r="L1107" s="26">
        <v>17</v>
      </c>
      <c r="M1107" s="27">
        <v>2521</v>
      </c>
      <c r="N1107" s="28" t="s">
        <v>1738</v>
      </c>
      <c r="O1107" s="29" t="s">
        <v>1739</v>
      </c>
      <c r="P1107" s="29" t="s">
        <v>64</v>
      </c>
      <c r="Q1107" s="30">
        <v>7</v>
      </c>
      <c r="R1107" s="6" t="s">
        <v>41</v>
      </c>
      <c r="S1107" s="8">
        <v>2</v>
      </c>
      <c r="T1107" s="23">
        <v>0</v>
      </c>
      <c r="U1107" s="23">
        <v>0</v>
      </c>
      <c r="V1107" s="23">
        <v>0</v>
      </c>
      <c r="W1107" s="5">
        <f t="shared" si="34"/>
        <v>2</v>
      </c>
      <c r="X1107" s="5">
        <f t="shared" si="35"/>
        <v>5</v>
      </c>
      <c r="Y1107" s="13">
        <v>119453000</v>
      </c>
      <c r="Z1107" s="20">
        <v>50</v>
      </c>
      <c r="AA1107" s="20">
        <v>50</v>
      </c>
      <c r="AB1107" s="20">
        <v>150</v>
      </c>
      <c r="AC1107" s="51"/>
    </row>
    <row r="1108" spans="1:29" s="4" customFormat="1" ht="13.5" hidden="1" customHeight="1" x14ac:dyDescent="0.25">
      <c r="A1108" s="25">
        <v>2</v>
      </c>
      <c r="B1108" s="24" t="s">
        <v>1689</v>
      </c>
      <c r="C1108" s="24" t="s">
        <v>228</v>
      </c>
      <c r="D1108" s="25">
        <v>51</v>
      </c>
      <c r="E1108" s="25" t="s">
        <v>237</v>
      </c>
      <c r="F1108" s="24" t="s">
        <v>230</v>
      </c>
      <c r="G1108" s="24" t="s">
        <v>238</v>
      </c>
      <c r="H1108" s="24" t="s">
        <v>59</v>
      </c>
      <c r="I1108" s="24" t="s">
        <v>232</v>
      </c>
      <c r="J1108" s="24" t="s">
        <v>233</v>
      </c>
      <c r="K1108" s="24" t="s">
        <v>234</v>
      </c>
      <c r="L1108" s="26">
        <v>17</v>
      </c>
      <c r="M1108" s="27">
        <v>2521</v>
      </c>
      <c r="N1108" s="28" t="s">
        <v>1738</v>
      </c>
      <c r="O1108" s="29" t="s">
        <v>1740</v>
      </c>
      <c r="P1108" s="29" t="s">
        <v>240</v>
      </c>
      <c r="Q1108" s="30">
        <v>229</v>
      </c>
      <c r="R1108" s="6" t="s">
        <v>41</v>
      </c>
      <c r="S1108" s="8">
        <v>60</v>
      </c>
      <c r="T1108" s="23">
        <v>0</v>
      </c>
      <c r="U1108" s="23">
        <v>0</v>
      </c>
      <c r="V1108" s="23">
        <v>0</v>
      </c>
      <c r="W1108" s="5">
        <f t="shared" si="34"/>
        <v>60</v>
      </c>
      <c r="X1108" s="5">
        <f t="shared" si="35"/>
        <v>169</v>
      </c>
      <c r="Y1108" s="13">
        <v>889840000</v>
      </c>
      <c r="Z1108" s="20">
        <v>670</v>
      </c>
      <c r="AA1108" s="20">
        <v>683</v>
      </c>
      <c r="AB1108" s="20">
        <v>745</v>
      </c>
      <c r="AC1108" s="51"/>
    </row>
    <row r="1109" spans="1:29" s="4" customFormat="1" ht="13.5" hidden="1" customHeight="1" x14ac:dyDescent="0.25">
      <c r="A1109" s="25">
        <v>2</v>
      </c>
      <c r="B1109" s="24" t="s">
        <v>1689</v>
      </c>
      <c r="C1109" s="24" t="s">
        <v>228</v>
      </c>
      <c r="D1109" s="25">
        <v>52</v>
      </c>
      <c r="E1109" s="25" t="s">
        <v>241</v>
      </c>
      <c r="F1109" s="24" t="s">
        <v>230</v>
      </c>
      <c r="G1109" s="24" t="s">
        <v>238</v>
      </c>
      <c r="H1109" s="24" t="s">
        <v>59</v>
      </c>
      <c r="I1109" s="24" t="s">
        <v>232</v>
      </c>
      <c r="J1109" s="24" t="s">
        <v>233</v>
      </c>
      <c r="K1109" s="24" t="s">
        <v>234</v>
      </c>
      <c r="L1109" s="26">
        <v>17</v>
      </c>
      <c r="M1109" s="27">
        <v>2521</v>
      </c>
      <c r="N1109" s="28" t="s">
        <v>1738</v>
      </c>
      <c r="O1109" s="29" t="s">
        <v>1741</v>
      </c>
      <c r="P1109" s="29" t="s">
        <v>243</v>
      </c>
      <c r="Q1109" s="30">
        <v>229</v>
      </c>
      <c r="R1109" s="6" t="s">
        <v>41</v>
      </c>
      <c r="S1109" s="8">
        <v>60</v>
      </c>
      <c r="T1109" s="23">
        <v>0</v>
      </c>
      <c r="U1109" s="23">
        <v>0</v>
      </c>
      <c r="V1109" s="23">
        <v>0</v>
      </c>
      <c r="W1109" s="5">
        <f t="shared" si="34"/>
        <v>60</v>
      </c>
      <c r="X1109" s="5">
        <f t="shared" si="35"/>
        <v>169</v>
      </c>
      <c r="Y1109" s="13">
        <v>2725058000</v>
      </c>
      <c r="Z1109" s="20">
        <v>2146</v>
      </c>
      <c r="AA1109" s="20">
        <v>2186</v>
      </c>
      <c r="AB1109" s="20">
        <v>2385</v>
      </c>
      <c r="AC1109" s="51"/>
    </row>
    <row r="1110" spans="1:29" s="4" customFormat="1" ht="13.5" hidden="1" customHeight="1" x14ac:dyDescent="0.25">
      <c r="A1110" s="25">
        <v>2</v>
      </c>
      <c r="B1110" s="24" t="s">
        <v>1689</v>
      </c>
      <c r="C1110" s="24" t="s">
        <v>244</v>
      </c>
      <c r="D1110" s="25">
        <v>54</v>
      </c>
      <c r="E1110" s="25" t="s">
        <v>245</v>
      </c>
      <c r="F1110" s="24" t="s">
        <v>246</v>
      </c>
      <c r="G1110" s="24" t="s">
        <v>247</v>
      </c>
      <c r="H1110" s="24" t="s">
        <v>35</v>
      </c>
      <c r="I1110" s="24"/>
      <c r="J1110" s="24" t="s">
        <v>233</v>
      </c>
      <c r="K1110" s="24" t="s">
        <v>248</v>
      </c>
      <c r="L1110" s="26">
        <v>18</v>
      </c>
      <c r="M1110" s="27">
        <v>2475</v>
      </c>
      <c r="N1110" s="28" t="s">
        <v>1742</v>
      </c>
      <c r="O1110" s="29" t="s">
        <v>1743</v>
      </c>
      <c r="P1110" s="29" t="s">
        <v>40</v>
      </c>
      <c r="Q1110" s="30">
        <v>757</v>
      </c>
      <c r="R1110" s="6" t="s">
        <v>41</v>
      </c>
      <c r="S1110" s="8">
        <v>200</v>
      </c>
      <c r="T1110" s="23">
        <v>0</v>
      </c>
      <c r="U1110" s="23">
        <v>0</v>
      </c>
      <c r="V1110" s="23">
        <v>0</v>
      </c>
      <c r="W1110" s="5">
        <f t="shared" si="34"/>
        <v>200</v>
      </c>
      <c r="X1110" s="5">
        <f t="shared" si="35"/>
        <v>557</v>
      </c>
      <c r="Y1110" s="13">
        <v>595989000</v>
      </c>
      <c r="Z1110" s="20">
        <v>372</v>
      </c>
      <c r="AA1110" s="20">
        <v>474</v>
      </c>
      <c r="AB1110" s="20">
        <v>474</v>
      </c>
      <c r="AC1110" s="51"/>
    </row>
    <row r="1111" spans="1:29" s="4" customFormat="1" ht="13.5" hidden="1" customHeight="1" x14ac:dyDescent="0.25">
      <c r="A1111" s="25">
        <v>2</v>
      </c>
      <c r="B1111" s="24" t="s">
        <v>1689</v>
      </c>
      <c r="C1111" s="24" t="s">
        <v>244</v>
      </c>
      <c r="D1111" s="25">
        <v>55</v>
      </c>
      <c r="E1111" s="25" t="s">
        <v>251</v>
      </c>
      <c r="F1111" s="24" t="s">
        <v>252</v>
      </c>
      <c r="G1111" s="24" t="s">
        <v>253</v>
      </c>
      <c r="H1111" s="24" t="s">
        <v>35</v>
      </c>
      <c r="I1111" s="24"/>
      <c r="J1111" s="24" t="s">
        <v>233</v>
      </c>
      <c r="K1111" s="24" t="s">
        <v>248</v>
      </c>
      <c r="L1111" s="26">
        <v>18</v>
      </c>
      <c r="M1111" s="27">
        <v>2475</v>
      </c>
      <c r="N1111" s="28" t="s">
        <v>1742</v>
      </c>
      <c r="O1111" s="29" t="s">
        <v>1744</v>
      </c>
      <c r="P1111" s="29" t="s">
        <v>255</v>
      </c>
      <c r="Q1111" s="30">
        <v>159</v>
      </c>
      <c r="R1111" s="6" t="s">
        <v>41</v>
      </c>
      <c r="S1111" s="8">
        <v>42</v>
      </c>
      <c r="T1111" s="23">
        <v>0</v>
      </c>
      <c r="U1111" s="23">
        <v>0</v>
      </c>
      <c r="V1111" s="23">
        <v>0</v>
      </c>
      <c r="W1111" s="5">
        <f t="shared" si="34"/>
        <v>42</v>
      </c>
      <c r="X1111" s="5">
        <f t="shared" si="35"/>
        <v>117</v>
      </c>
      <c r="Y1111" s="13">
        <v>415388000</v>
      </c>
      <c r="Z1111" s="20">
        <v>269</v>
      </c>
      <c r="AA1111" s="20">
        <v>308</v>
      </c>
      <c r="AB1111" s="20">
        <v>323</v>
      </c>
      <c r="AC1111" s="51"/>
    </row>
    <row r="1112" spans="1:29" s="4" customFormat="1" ht="13.5" hidden="1" customHeight="1" x14ac:dyDescent="0.25">
      <c r="A1112" s="25">
        <v>2</v>
      </c>
      <c r="B1112" s="24" t="s">
        <v>1689</v>
      </c>
      <c r="C1112" s="24" t="s">
        <v>186</v>
      </c>
      <c r="D1112" s="25">
        <v>56</v>
      </c>
      <c r="E1112" s="25" t="s">
        <v>256</v>
      </c>
      <c r="F1112" s="24" t="s">
        <v>188</v>
      </c>
      <c r="G1112" s="24" t="s">
        <v>257</v>
      </c>
      <c r="H1112" s="24" t="s">
        <v>35</v>
      </c>
      <c r="I1112" s="24"/>
      <c r="J1112" s="24" t="s">
        <v>233</v>
      </c>
      <c r="K1112" s="24" t="s">
        <v>258</v>
      </c>
      <c r="L1112" s="26">
        <v>19</v>
      </c>
      <c r="M1112" s="27">
        <v>2480</v>
      </c>
      <c r="N1112" s="28" t="s">
        <v>1745</v>
      </c>
      <c r="O1112" s="29" t="s">
        <v>1746</v>
      </c>
      <c r="P1112" s="29" t="s">
        <v>261</v>
      </c>
      <c r="Q1112" s="30">
        <v>30</v>
      </c>
      <c r="R1112" s="6" t="s">
        <v>41</v>
      </c>
      <c r="S1112" s="8">
        <v>0</v>
      </c>
      <c r="T1112" s="23">
        <v>0</v>
      </c>
      <c r="U1112" s="23">
        <v>0</v>
      </c>
      <c r="V1112" s="23">
        <v>0</v>
      </c>
      <c r="W1112" s="5">
        <f t="shared" si="34"/>
        <v>0</v>
      </c>
      <c r="X1112" s="5">
        <f t="shared" si="35"/>
        <v>30</v>
      </c>
      <c r="Y1112" s="13">
        <v>0</v>
      </c>
      <c r="Z1112" s="20">
        <v>599</v>
      </c>
      <c r="AA1112" s="20">
        <v>0</v>
      </c>
      <c r="AB1112" s="20">
        <v>599</v>
      </c>
      <c r="AC1112" s="51"/>
    </row>
    <row r="1113" spans="1:29" s="4" customFormat="1" ht="13.5" hidden="1" customHeight="1" x14ac:dyDescent="0.25">
      <c r="A1113" s="25">
        <v>2</v>
      </c>
      <c r="B1113" s="24" t="s">
        <v>1689</v>
      </c>
      <c r="C1113" s="24" t="s">
        <v>244</v>
      </c>
      <c r="D1113" s="25">
        <v>57</v>
      </c>
      <c r="E1113" s="25" t="s">
        <v>262</v>
      </c>
      <c r="F1113" s="24" t="s">
        <v>252</v>
      </c>
      <c r="G1113" s="24" t="s">
        <v>263</v>
      </c>
      <c r="H1113" s="24" t="s">
        <v>35</v>
      </c>
      <c r="I1113" s="24"/>
      <c r="J1113" s="24" t="s">
        <v>233</v>
      </c>
      <c r="K1113" s="24" t="s">
        <v>258</v>
      </c>
      <c r="L1113" s="26">
        <v>20</v>
      </c>
      <c r="M1113" s="27">
        <v>2500</v>
      </c>
      <c r="N1113" s="28" t="s">
        <v>1747</v>
      </c>
      <c r="O1113" s="29" t="s">
        <v>1748</v>
      </c>
      <c r="P1113" s="29" t="s">
        <v>266</v>
      </c>
      <c r="Q1113" s="30">
        <v>54</v>
      </c>
      <c r="R1113" s="6" t="s">
        <v>41</v>
      </c>
      <c r="S1113" s="8">
        <v>27</v>
      </c>
      <c r="T1113" s="23">
        <v>0</v>
      </c>
      <c r="U1113" s="23">
        <v>0</v>
      </c>
      <c r="V1113" s="23">
        <v>0</v>
      </c>
      <c r="W1113" s="5">
        <f t="shared" si="34"/>
        <v>27</v>
      </c>
      <c r="X1113" s="5">
        <f t="shared" si="35"/>
        <v>27</v>
      </c>
      <c r="Y1113" s="13">
        <v>778644000</v>
      </c>
      <c r="Z1113" s="20">
        <v>0</v>
      </c>
      <c r="AA1113" s="20">
        <v>0</v>
      </c>
      <c r="AB1113" s="20">
        <v>652</v>
      </c>
      <c r="AC1113" s="51"/>
    </row>
    <row r="1114" spans="1:29" s="4" customFormat="1" ht="13.5" hidden="1" customHeight="1" x14ac:dyDescent="0.25">
      <c r="A1114" s="25">
        <v>2</v>
      </c>
      <c r="B1114" s="24" t="s">
        <v>1689</v>
      </c>
      <c r="C1114" s="24" t="s">
        <v>244</v>
      </c>
      <c r="D1114" s="25">
        <v>58</v>
      </c>
      <c r="E1114" s="25" t="s">
        <v>267</v>
      </c>
      <c r="F1114" s="24" t="s">
        <v>252</v>
      </c>
      <c r="G1114" s="24" t="s">
        <v>268</v>
      </c>
      <c r="H1114" s="24" t="s">
        <v>35</v>
      </c>
      <c r="I1114" s="24"/>
      <c r="J1114" s="24" t="s">
        <v>233</v>
      </c>
      <c r="K1114" s="24" t="s">
        <v>258</v>
      </c>
      <c r="L1114" s="26">
        <v>20</v>
      </c>
      <c r="M1114" s="27">
        <v>2500</v>
      </c>
      <c r="N1114" s="28" t="s">
        <v>1747</v>
      </c>
      <c r="O1114" s="29" t="s">
        <v>1749</v>
      </c>
      <c r="P1114" s="29" t="s">
        <v>270</v>
      </c>
      <c r="Q1114" s="30">
        <v>177</v>
      </c>
      <c r="R1114" s="6" t="s">
        <v>41</v>
      </c>
      <c r="S1114" s="8">
        <v>49</v>
      </c>
      <c r="T1114" s="23">
        <v>0</v>
      </c>
      <c r="U1114" s="23">
        <v>0</v>
      </c>
      <c r="V1114" s="23">
        <v>0</v>
      </c>
      <c r="W1114" s="5">
        <f t="shared" si="34"/>
        <v>49</v>
      </c>
      <c r="X1114" s="5">
        <f t="shared" si="35"/>
        <v>128</v>
      </c>
      <c r="Y1114" s="13">
        <v>425135000</v>
      </c>
      <c r="Z1114" s="20">
        <v>264</v>
      </c>
      <c r="AA1114" s="20">
        <v>331</v>
      </c>
      <c r="AB1114" s="20">
        <v>271</v>
      </c>
      <c r="AC1114" s="51"/>
    </row>
    <row r="1115" spans="1:29" s="4" customFormat="1" ht="13.5" hidden="1" customHeight="1" x14ac:dyDescent="0.25">
      <c r="A1115" s="25">
        <v>2</v>
      </c>
      <c r="B1115" s="24" t="s">
        <v>1689</v>
      </c>
      <c r="C1115" s="24" t="s">
        <v>186</v>
      </c>
      <c r="D1115" s="25">
        <v>60</v>
      </c>
      <c r="E1115" s="25" t="s">
        <v>489</v>
      </c>
      <c r="F1115" s="24" t="s">
        <v>272</v>
      </c>
      <c r="G1115" s="24" t="s">
        <v>273</v>
      </c>
      <c r="H1115" s="24" t="s">
        <v>35</v>
      </c>
      <c r="I1115" s="24"/>
      <c r="J1115" s="24" t="s">
        <v>274</v>
      </c>
      <c r="K1115" s="24" t="s">
        <v>275</v>
      </c>
      <c r="L1115" s="26">
        <v>22</v>
      </c>
      <c r="M1115" s="27">
        <v>2496</v>
      </c>
      <c r="N1115" s="48" t="s">
        <v>1750</v>
      </c>
      <c r="O1115" s="29" t="s">
        <v>1751</v>
      </c>
      <c r="P1115" s="29" t="s">
        <v>492</v>
      </c>
      <c r="Q1115" s="30">
        <v>950</v>
      </c>
      <c r="R1115" s="6" t="s">
        <v>41</v>
      </c>
      <c r="S1115" s="8">
        <v>0</v>
      </c>
      <c r="T1115" s="23">
        <v>0</v>
      </c>
      <c r="U1115" s="23">
        <v>0</v>
      </c>
      <c r="V1115" s="23">
        <v>0</v>
      </c>
      <c r="W1115" s="5">
        <f t="shared" si="34"/>
        <v>0</v>
      </c>
      <c r="X1115" s="5">
        <f t="shared" si="35"/>
        <v>950</v>
      </c>
      <c r="Y1115" s="13">
        <v>0</v>
      </c>
      <c r="Z1115" s="20">
        <v>0</v>
      </c>
      <c r="AA1115" s="20">
        <v>425</v>
      </c>
      <c r="AB1115" s="20">
        <v>0</v>
      </c>
      <c r="AC1115" s="51"/>
    </row>
    <row r="1116" spans="1:29" s="4" customFormat="1" ht="13.5" hidden="1" customHeight="1" x14ac:dyDescent="0.25">
      <c r="A1116" s="25">
        <v>2</v>
      </c>
      <c r="B1116" s="24" t="s">
        <v>1689</v>
      </c>
      <c r="C1116" s="24" t="s">
        <v>186</v>
      </c>
      <c r="D1116" s="25">
        <v>61</v>
      </c>
      <c r="E1116" s="25" t="s">
        <v>271</v>
      </c>
      <c r="F1116" s="24" t="s">
        <v>272</v>
      </c>
      <c r="G1116" s="24" t="s">
        <v>273</v>
      </c>
      <c r="H1116" s="24" t="s">
        <v>35</v>
      </c>
      <c r="I1116" s="24"/>
      <c r="J1116" s="24" t="s">
        <v>274</v>
      </c>
      <c r="K1116" s="24" t="s">
        <v>275</v>
      </c>
      <c r="L1116" s="26">
        <v>22</v>
      </c>
      <c r="M1116" s="27">
        <v>2496</v>
      </c>
      <c r="N1116" s="28" t="s">
        <v>1750</v>
      </c>
      <c r="O1116" s="29" t="s">
        <v>1752</v>
      </c>
      <c r="P1116" s="29" t="s">
        <v>67</v>
      </c>
      <c r="Q1116" s="30">
        <v>6</v>
      </c>
      <c r="R1116" s="6" t="s">
        <v>41</v>
      </c>
      <c r="S1116" s="8">
        <v>2</v>
      </c>
      <c r="T1116" s="23">
        <v>0</v>
      </c>
      <c r="U1116" s="23">
        <v>0</v>
      </c>
      <c r="V1116" s="23">
        <v>0</v>
      </c>
      <c r="W1116" s="5">
        <f t="shared" si="34"/>
        <v>2</v>
      </c>
      <c r="X1116" s="5">
        <f t="shared" si="35"/>
        <v>4</v>
      </c>
      <c r="Y1116" s="13">
        <v>728843000</v>
      </c>
      <c r="Z1116" s="20">
        <v>586</v>
      </c>
      <c r="AA1116" s="20">
        <v>0</v>
      </c>
      <c r="AB1116" s="20">
        <v>586</v>
      </c>
      <c r="AC1116" s="51"/>
    </row>
    <row r="1117" spans="1:29" s="4" customFormat="1" ht="13.5" hidden="1" customHeight="1" x14ac:dyDescent="0.25">
      <c r="A1117" s="25">
        <v>2</v>
      </c>
      <c r="B1117" s="24" t="s">
        <v>1689</v>
      </c>
      <c r="C1117" s="24" t="s">
        <v>278</v>
      </c>
      <c r="D1117" s="25">
        <v>67</v>
      </c>
      <c r="E1117" s="25" t="s">
        <v>279</v>
      </c>
      <c r="F1117" s="24" t="s">
        <v>280</v>
      </c>
      <c r="G1117" s="24" t="s">
        <v>281</v>
      </c>
      <c r="H1117" s="24" t="s">
        <v>35</v>
      </c>
      <c r="I1117" s="24"/>
      <c r="J1117" s="24" t="s">
        <v>274</v>
      </c>
      <c r="K1117" s="24" t="s">
        <v>282</v>
      </c>
      <c r="L1117" s="26">
        <v>23</v>
      </c>
      <c r="M1117" s="27">
        <v>2484</v>
      </c>
      <c r="N1117" s="28" t="s">
        <v>1753</v>
      </c>
      <c r="O1117" s="29" t="s">
        <v>1754</v>
      </c>
      <c r="P1117" s="29" t="s">
        <v>285</v>
      </c>
      <c r="Q1117" s="30">
        <v>1</v>
      </c>
      <c r="R1117" s="6" t="s">
        <v>41</v>
      </c>
      <c r="S1117" s="8">
        <v>0</v>
      </c>
      <c r="T1117" s="23">
        <v>0</v>
      </c>
      <c r="U1117" s="23">
        <v>0</v>
      </c>
      <c r="V1117" s="23">
        <v>0</v>
      </c>
      <c r="W1117" s="5">
        <f t="shared" si="34"/>
        <v>0</v>
      </c>
      <c r="X1117" s="5">
        <f t="shared" si="35"/>
        <v>1</v>
      </c>
      <c r="Y1117" s="13">
        <v>0</v>
      </c>
      <c r="Z1117" s="20">
        <v>0</v>
      </c>
      <c r="AA1117" s="20">
        <v>181</v>
      </c>
      <c r="AB1117" s="20">
        <v>0</v>
      </c>
      <c r="AC1117" s="51"/>
    </row>
    <row r="1118" spans="1:29" s="4" customFormat="1" ht="13.5" hidden="1" customHeight="1" x14ac:dyDescent="0.25">
      <c r="A1118" s="25">
        <v>2</v>
      </c>
      <c r="B1118" s="24" t="s">
        <v>1689</v>
      </c>
      <c r="C1118" s="24" t="s">
        <v>278</v>
      </c>
      <c r="D1118" s="25">
        <v>68</v>
      </c>
      <c r="E1118" s="25" t="s">
        <v>286</v>
      </c>
      <c r="F1118" s="24" t="s">
        <v>280</v>
      </c>
      <c r="G1118" s="24" t="s">
        <v>281</v>
      </c>
      <c r="H1118" s="24" t="s">
        <v>35</v>
      </c>
      <c r="I1118" s="24"/>
      <c r="J1118" s="24" t="s">
        <v>274</v>
      </c>
      <c r="K1118" s="24" t="s">
        <v>282</v>
      </c>
      <c r="L1118" s="26">
        <v>23</v>
      </c>
      <c r="M1118" s="27">
        <v>2484</v>
      </c>
      <c r="N1118" s="28" t="s">
        <v>1753</v>
      </c>
      <c r="O1118" s="29" t="s">
        <v>1755</v>
      </c>
      <c r="P1118" s="29" t="s">
        <v>288</v>
      </c>
      <c r="Q1118" s="30">
        <v>100</v>
      </c>
      <c r="R1118" s="6" t="s">
        <v>41</v>
      </c>
      <c r="S1118" s="8">
        <v>25</v>
      </c>
      <c r="T1118" s="23">
        <v>0</v>
      </c>
      <c r="U1118" s="23">
        <v>0</v>
      </c>
      <c r="V1118" s="23">
        <v>0</v>
      </c>
      <c r="W1118" s="5">
        <f t="shared" si="34"/>
        <v>25</v>
      </c>
      <c r="X1118" s="5">
        <f t="shared" si="35"/>
        <v>75</v>
      </c>
      <c r="Y1118" s="13">
        <v>293168000</v>
      </c>
      <c r="Z1118" s="20">
        <v>176</v>
      </c>
      <c r="AA1118" s="20">
        <v>176</v>
      </c>
      <c r="AB1118" s="20">
        <v>176</v>
      </c>
      <c r="AC1118" s="51"/>
    </row>
    <row r="1119" spans="1:29" s="4" customFormat="1" ht="13.5" hidden="1" customHeight="1" x14ac:dyDescent="0.25">
      <c r="A1119" s="25">
        <v>2</v>
      </c>
      <c r="B1119" s="24" t="s">
        <v>1689</v>
      </c>
      <c r="C1119" s="24" t="s">
        <v>278</v>
      </c>
      <c r="D1119" s="25">
        <v>70</v>
      </c>
      <c r="E1119" s="25" t="s">
        <v>289</v>
      </c>
      <c r="F1119" s="24" t="s">
        <v>280</v>
      </c>
      <c r="G1119" s="24" t="s">
        <v>281</v>
      </c>
      <c r="H1119" s="24" t="s">
        <v>35</v>
      </c>
      <c r="I1119" s="24"/>
      <c r="J1119" s="24" t="s">
        <v>274</v>
      </c>
      <c r="K1119" s="24" t="s">
        <v>282</v>
      </c>
      <c r="L1119" s="26">
        <v>23</v>
      </c>
      <c r="M1119" s="27">
        <v>2484</v>
      </c>
      <c r="N1119" s="28" t="s">
        <v>1753</v>
      </c>
      <c r="O1119" s="29" t="s">
        <v>1756</v>
      </c>
      <c r="P1119" s="29" t="s">
        <v>291</v>
      </c>
      <c r="Q1119" s="30">
        <v>1050</v>
      </c>
      <c r="R1119" s="6" t="s">
        <v>41</v>
      </c>
      <c r="S1119" s="8">
        <v>325</v>
      </c>
      <c r="T1119" s="23">
        <v>0</v>
      </c>
      <c r="U1119" s="23">
        <v>0</v>
      </c>
      <c r="V1119" s="23">
        <v>0</v>
      </c>
      <c r="W1119" s="5">
        <f t="shared" si="34"/>
        <v>325</v>
      </c>
      <c r="X1119" s="5">
        <f t="shared" si="35"/>
        <v>725</v>
      </c>
      <c r="Y1119" s="13">
        <v>300553000</v>
      </c>
      <c r="Z1119" s="20">
        <v>112</v>
      </c>
      <c r="AA1119" s="20">
        <v>112</v>
      </c>
      <c r="AB1119" s="20">
        <v>182</v>
      </c>
      <c r="AC1119" s="51"/>
    </row>
    <row r="1120" spans="1:29" s="4" customFormat="1" ht="13.5" hidden="1" customHeight="1" x14ac:dyDescent="0.25">
      <c r="A1120" s="25">
        <v>2</v>
      </c>
      <c r="B1120" s="24" t="s">
        <v>1689</v>
      </c>
      <c r="C1120" s="24" t="s">
        <v>278</v>
      </c>
      <c r="D1120" s="25">
        <v>71</v>
      </c>
      <c r="E1120" s="25" t="s">
        <v>292</v>
      </c>
      <c r="F1120" s="24" t="s">
        <v>280</v>
      </c>
      <c r="G1120" s="24" t="s">
        <v>281</v>
      </c>
      <c r="H1120" s="24" t="s">
        <v>35</v>
      </c>
      <c r="I1120" s="24"/>
      <c r="J1120" s="24" t="s">
        <v>274</v>
      </c>
      <c r="K1120" s="24" t="s">
        <v>282</v>
      </c>
      <c r="L1120" s="26">
        <v>23</v>
      </c>
      <c r="M1120" s="27">
        <v>2484</v>
      </c>
      <c r="N1120" s="28" t="s">
        <v>1753</v>
      </c>
      <c r="O1120" s="29" t="s">
        <v>1369</v>
      </c>
      <c r="P1120" s="29" t="s">
        <v>294</v>
      </c>
      <c r="Q1120" s="30">
        <v>600</v>
      </c>
      <c r="R1120" s="6" t="s">
        <v>41</v>
      </c>
      <c r="S1120" s="8">
        <v>200</v>
      </c>
      <c r="T1120" s="23">
        <v>0</v>
      </c>
      <c r="U1120" s="23">
        <v>0</v>
      </c>
      <c r="V1120" s="23">
        <v>0</v>
      </c>
      <c r="W1120" s="5">
        <f t="shared" si="34"/>
        <v>200</v>
      </c>
      <c r="X1120" s="5">
        <f t="shared" si="35"/>
        <v>400</v>
      </c>
      <c r="Y1120" s="13">
        <v>216936000</v>
      </c>
      <c r="Z1120" s="20">
        <v>0</v>
      </c>
      <c r="AA1120" s="20">
        <v>112</v>
      </c>
      <c r="AB1120" s="20">
        <v>112</v>
      </c>
      <c r="AC1120" s="51"/>
    </row>
    <row r="1121" spans="1:29" s="4" customFormat="1" ht="13.5" hidden="1" customHeight="1" x14ac:dyDescent="0.25">
      <c r="A1121" s="25">
        <v>2</v>
      </c>
      <c r="B1121" s="24" t="s">
        <v>1689</v>
      </c>
      <c r="C1121" s="24" t="s">
        <v>278</v>
      </c>
      <c r="D1121" s="25">
        <v>73</v>
      </c>
      <c r="E1121" s="25" t="s">
        <v>295</v>
      </c>
      <c r="F1121" s="24" t="s">
        <v>272</v>
      </c>
      <c r="G1121" s="24" t="s">
        <v>296</v>
      </c>
      <c r="H1121" s="24" t="s">
        <v>59</v>
      </c>
      <c r="I1121" s="24"/>
      <c r="J1121" s="24" t="s">
        <v>274</v>
      </c>
      <c r="K1121" s="24" t="s">
        <v>282</v>
      </c>
      <c r="L1121" s="26">
        <v>23</v>
      </c>
      <c r="M1121" s="27">
        <v>2484</v>
      </c>
      <c r="N1121" s="28" t="s">
        <v>1753</v>
      </c>
      <c r="O1121" s="29" t="s">
        <v>947</v>
      </c>
      <c r="P1121" s="29" t="s">
        <v>285</v>
      </c>
      <c r="Q1121" s="30">
        <v>4</v>
      </c>
      <c r="R1121" s="6" t="s">
        <v>41</v>
      </c>
      <c r="S1121" s="8">
        <v>1</v>
      </c>
      <c r="T1121" s="23">
        <v>0</v>
      </c>
      <c r="U1121" s="23">
        <v>0</v>
      </c>
      <c r="V1121" s="23">
        <v>0</v>
      </c>
      <c r="W1121" s="5">
        <f t="shared" si="34"/>
        <v>1</v>
      </c>
      <c r="X1121" s="5">
        <f t="shared" si="35"/>
        <v>3</v>
      </c>
      <c r="Y1121" s="13">
        <v>143344000</v>
      </c>
      <c r="Z1121" s="20">
        <v>120</v>
      </c>
      <c r="AA1121" s="20">
        <v>120</v>
      </c>
      <c r="AB1121" s="20">
        <v>120</v>
      </c>
      <c r="AC1121" s="51"/>
    </row>
    <row r="1122" spans="1:29" s="4" customFormat="1" ht="13.5" hidden="1" customHeight="1" x14ac:dyDescent="0.25">
      <c r="A1122" s="25">
        <v>2</v>
      </c>
      <c r="B1122" s="24" t="s">
        <v>1689</v>
      </c>
      <c r="C1122" s="24" t="s">
        <v>278</v>
      </c>
      <c r="D1122" s="25">
        <v>76</v>
      </c>
      <c r="E1122" s="25" t="s">
        <v>302</v>
      </c>
      <c r="F1122" s="24" t="s">
        <v>280</v>
      </c>
      <c r="G1122" s="24" t="s">
        <v>303</v>
      </c>
      <c r="H1122" s="24" t="s">
        <v>35</v>
      </c>
      <c r="I1122" s="24"/>
      <c r="J1122" s="24" t="s">
        <v>274</v>
      </c>
      <c r="K1122" s="24" t="s">
        <v>282</v>
      </c>
      <c r="L1122" s="26">
        <v>23</v>
      </c>
      <c r="M1122" s="27">
        <v>2484</v>
      </c>
      <c r="N1122" s="28" t="s">
        <v>1753</v>
      </c>
      <c r="O1122" s="29" t="s">
        <v>1757</v>
      </c>
      <c r="P1122" s="29" t="s">
        <v>305</v>
      </c>
      <c r="Q1122" s="30">
        <v>4800</v>
      </c>
      <c r="R1122" s="6" t="s">
        <v>41</v>
      </c>
      <c r="S1122" s="8">
        <v>1200</v>
      </c>
      <c r="T1122" s="23">
        <v>0</v>
      </c>
      <c r="U1122" s="23">
        <v>0</v>
      </c>
      <c r="V1122" s="23">
        <v>0</v>
      </c>
      <c r="W1122" s="5">
        <f t="shared" si="34"/>
        <v>1200</v>
      </c>
      <c r="X1122" s="5">
        <f t="shared" si="35"/>
        <v>3600</v>
      </c>
      <c r="Y1122" s="13">
        <v>529771000</v>
      </c>
      <c r="Z1122" s="20">
        <v>419</v>
      </c>
      <c r="AA1122" s="20">
        <v>419</v>
      </c>
      <c r="AB1122" s="20">
        <v>419</v>
      </c>
      <c r="AC1122" s="54"/>
    </row>
    <row r="1123" spans="1:29" s="4" customFormat="1" ht="13.5" hidden="1" customHeight="1" x14ac:dyDescent="0.25">
      <c r="A1123" s="25">
        <v>2</v>
      </c>
      <c r="B1123" s="24" t="s">
        <v>1689</v>
      </c>
      <c r="C1123" s="24" t="s">
        <v>216</v>
      </c>
      <c r="D1123" s="25">
        <v>66</v>
      </c>
      <c r="E1123" s="25" t="s">
        <v>309</v>
      </c>
      <c r="F1123" s="24" t="s">
        <v>280</v>
      </c>
      <c r="G1123" s="24" t="s">
        <v>281</v>
      </c>
      <c r="H1123" s="24" t="s">
        <v>35</v>
      </c>
      <c r="I1123" s="24"/>
      <c r="J1123" s="24" t="s">
        <v>274</v>
      </c>
      <c r="K1123" s="24" t="s">
        <v>282</v>
      </c>
      <c r="L1123" s="26">
        <v>24</v>
      </c>
      <c r="M1123" s="27">
        <v>2308</v>
      </c>
      <c r="N1123" s="28" t="s">
        <v>1758</v>
      </c>
      <c r="O1123" s="29" t="s">
        <v>1759</v>
      </c>
      <c r="P1123" s="29" t="s">
        <v>312</v>
      </c>
      <c r="Q1123" s="30">
        <v>3.3</v>
      </c>
      <c r="R1123" s="6" t="s">
        <v>41</v>
      </c>
      <c r="S1123" s="8">
        <v>0</v>
      </c>
      <c r="T1123" s="23">
        <v>0</v>
      </c>
      <c r="U1123" s="23">
        <v>0</v>
      </c>
      <c r="V1123" s="23">
        <v>0</v>
      </c>
      <c r="W1123" s="5">
        <f t="shared" si="34"/>
        <v>0</v>
      </c>
      <c r="X1123" s="5">
        <f t="shared" si="35"/>
        <v>3.3</v>
      </c>
      <c r="Y1123" s="13">
        <v>0</v>
      </c>
      <c r="Z1123" s="20">
        <v>182</v>
      </c>
      <c r="AA1123" s="20">
        <v>177</v>
      </c>
      <c r="AB1123" s="20">
        <v>213</v>
      </c>
      <c r="AC1123" s="51"/>
    </row>
    <row r="1124" spans="1:29" s="4" customFormat="1" ht="13.5" hidden="1" customHeight="1" x14ac:dyDescent="0.25">
      <c r="A1124" s="25">
        <v>2</v>
      </c>
      <c r="B1124" s="24" t="s">
        <v>1689</v>
      </c>
      <c r="C1124" s="24" t="s">
        <v>88</v>
      </c>
      <c r="D1124" s="25">
        <v>77</v>
      </c>
      <c r="E1124" s="25" t="s">
        <v>316</v>
      </c>
      <c r="F1124" s="24" t="s">
        <v>90</v>
      </c>
      <c r="G1124" s="24" t="s">
        <v>317</v>
      </c>
      <c r="H1124" s="24" t="s">
        <v>35</v>
      </c>
      <c r="I1124" s="24" t="s">
        <v>92</v>
      </c>
      <c r="J1124" s="24" t="s">
        <v>274</v>
      </c>
      <c r="K1124" s="24" t="s">
        <v>318</v>
      </c>
      <c r="L1124" s="26">
        <v>25</v>
      </c>
      <c r="M1124" s="27">
        <v>2461</v>
      </c>
      <c r="N1124" s="28" t="s">
        <v>1760</v>
      </c>
      <c r="O1124" s="29" t="s">
        <v>1298</v>
      </c>
      <c r="P1124" s="29" t="s">
        <v>321</v>
      </c>
      <c r="Q1124" s="30">
        <v>5</v>
      </c>
      <c r="R1124" s="6" t="s">
        <v>41</v>
      </c>
      <c r="S1124" s="8">
        <v>1.5</v>
      </c>
      <c r="T1124" s="23">
        <v>0</v>
      </c>
      <c r="U1124" s="23">
        <v>0</v>
      </c>
      <c r="V1124" s="23">
        <v>0</v>
      </c>
      <c r="W1124" s="5">
        <f t="shared" si="34"/>
        <v>1.5</v>
      </c>
      <c r="X1124" s="5">
        <f t="shared" si="35"/>
        <v>3.5</v>
      </c>
      <c r="Y1124" s="13">
        <v>4890921000</v>
      </c>
      <c r="Z1124" s="20">
        <v>3283</v>
      </c>
      <c r="AA1124" s="20">
        <v>4104</v>
      </c>
      <c r="AB1124" s="20">
        <v>4925</v>
      </c>
      <c r="AC1124" s="51"/>
    </row>
    <row r="1125" spans="1:29" s="4" customFormat="1" ht="13.5" hidden="1" customHeight="1" x14ac:dyDescent="0.25">
      <c r="A1125" s="25">
        <v>2</v>
      </c>
      <c r="B1125" s="24" t="s">
        <v>1689</v>
      </c>
      <c r="C1125" s="24" t="s">
        <v>88</v>
      </c>
      <c r="D1125" s="25">
        <v>78</v>
      </c>
      <c r="E1125" s="25" t="s">
        <v>322</v>
      </c>
      <c r="F1125" s="24" t="s">
        <v>90</v>
      </c>
      <c r="G1125" s="24" t="s">
        <v>317</v>
      </c>
      <c r="H1125" s="24" t="s">
        <v>35</v>
      </c>
      <c r="I1125" s="24" t="s">
        <v>92</v>
      </c>
      <c r="J1125" s="24" t="s">
        <v>274</v>
      </c>
      <c r="K1125" s="24" t="s">
        <v>318</v>
      </c>
      <c r="L1125" s="26">
        <v>25</v>
      </c>
      <c r="M1125" s="27">
        <v>2461</v>
      </c>
      <c r="N1125" s="28" t="s">
        <v>1760</v>
      </c>
      <c r="O1125" s="29" t="s">
        <v>1761</v>
      </c>
      <c r="P1125" s="29" t="s">
        <v>324</v>
      </c>
      <c r="Q1125" s="30">
        <v>2</v>
      </c>
      <c r="R1125" s="6" t="s">
        <v>41</v>
      </c>
      <c r="S1125" s="8">
        <v>1</v>
      </c>
      <c r="T1125" s="23">
        <v>0</v>
      </c>
      <c r="U1125" s="23">
        <v>0</v>
      </c>
      <c r="V1125" s="23">
        <v>0</v>
      </c>
      <c r="W1125" s="5">
        <f t="shared" si="34"/>
        <v>1</v>
      </c>
      <c r="X1125" s="5">
        <f t="shared" si="35"/>
        <v>1</v>
      </c>
      <c r="Y1125" s="13">
        <v>1253231000</v>
      </c>
      <c r="Z1125" s="20">
        <v>0</v>
      </c>
      <c r="AA1125" s="20">
        <v>0</v>
      </c>
      <c r="AB1125" s="20">
        <v>1025</v>
      </c>
      <c r="AC1125" s="51"/>
    </row>
    <row r="1126" spans="1:29" s="4" customFormat="1" ht="13.5" hidden="1" customHeight="1" x14ac:dyDescent="0.25">
      <c r="A1126" s="25">
        <v>2</v>
      </c>
      <c r="B1126" s="24" t="s">
        <v>1689</v>
      </c>
      <c r="C1126" s="24" t="s">
        <v>216</v>
      </c>
      <c r="D1126" s="25">
        <v>79</v>
      </c>
      <c r="E1126" s="25" t="s">
        <v>325</v>
      </c>
      <c r="F1126" s="24" t="s">
        <v>280</v>
      </c>
      <c r="G1126" s="24" t="s">
        <v>326</v>
      </c>
      <c r="H1126" s="24" t="s">
        <v>59</v>
      </c>
      <c r="I1126" s="24"/>
      <c r="J1126" s="24" t="s">
        <v>274</v>
      </c>
      <c r="K1126" s="24" t="s">
        <v>327</v>
      </c>
      <c r="L1126" s="26">
        <v>26</v>
      </c>
      <c r="M1126" s="27">
        <v>2336</v>
      </c>
      <c r="N1126" s="28" t="s">
        <v>1762</v>
      </c>
      <c r="O1126" s="29" t="s">
        <v>1763</v>
      </c>
      <c r="P1126" s="29" t="s">
        <v>330</v>
      </c>
      <c r="Q1126" s="30">
        <v>1</v>
      </c>
      <c r="R1126" s="6" t="s">
        <v>41</v>
      </c>
      <c r="S1126" s="8">
        <v>0</v>
      </c>
      <c r="T1126" s="23">
        <v>0</v>
      </c>
      <c r="U1126" s="23">
        <v>0</v>
      </c>
      <c r="V1126" s="23">
        <v>0</v>
      </c>
      <c r="W1126" s="5">
        <f t="shared" si="34"/>
        <v>0</v>
      </c>
      <c r="X1126" s="5">
        <f t="shared" si="35"/>
        <v>1</v>
      </c>
      <c r="Y1126" s="13">
        <v>0</v>
      </c>
      <c r="Z1126" s="20">
        <v>0</v>
      </c>
      <c r="AA1126" s="20">
        <v>0</v>
      </c>
      <c r="AB1126" s="20">
        <v>375</v>
      </c>
      <c r="AC1126" s="51"/>
    </row>
    <row r="1127" spans="1:29" s="4" customFormat="1" ht="13.5" hidden="1" customHeight="1" x14ac:dyDescent="0.25">
      <c r="A1127" s="25">
        <v>2</v>
      </c>
      <c r="B1127" s="24" t="s">
        <v>1689</v>
      </c>
      <c r="C1127" s="24" t="s">
        <v>216</v>
      </c>
      <c r="D1127" s="25">
        <v>113</v>
      </c>
      <c r="E1127" s="25" t="s">
        <v>331</v>
      </c>
      <c r="F1127" s="24" t="s">
        <v>280</v>
      </c>
      <c r="G1127" s="24" t="s">
        <v>326</v>
      </c>
      <c r="H1127" s="24" t="s">
        <v>59</v>
      </c>
      <c r="I1127" s="24"/>
      <c r="J1127" s="24" t="s">
        <v>274</v>
      </c>
      <c r="K1127" s="24" t="s">
        <v>327</v>
      </c>
      <c r="L1127" s="26">
        <v>26</v>
      </c>
      <c r="M1127" s="27">
        <v>2336</v>
      </c>
      <c r="N1127" s="28" t="s">
        <v>1762</v>
      </c>
      <c r="O1127" s="29" t="s">
        <v>1764</v>
      </c>
      <c r="P1127" s="29" t="s">
        <v>333</v>
      </c>
      <c r="Q1127" s="30">
        <v>2</v>
      </c>
      <c r="R1127" s="6" t="s">
        <v>41</v>
      </c>
      <c r="S1127" s="8">
        <v>1</v>
      </c>
      <c r="T1127" s="23">
        <v>0</v>
      </c>
      <c r="U1127" s="23">
        <v>0</v>
      </c>
      <c r="V1127" s="23">
        <v>0</v>
      </c>
      <c r="W1127" s="5">
        <f t="shared" si="34"/>
        <v>1</v>
      </c>
      <c r="X1127" s="5">
        <f t="shared" si="35"/>
        <v>1</v>
      </c>
      <c r="Y1127" s="13">
        <v>2389067000</v>
      </c>
      <c r="Z1127" s="20">
        <v>0</v>
      </c>
      <c r="AA1127" s="20">
        <v>2000</v>
      </c>
      <c r="AB1127" s="20">
        <v>0</v>
      </c>
      <c r="AC1127" s="51"/>
    </row>
    <row r="1128" spans="1:29" s="4" customFormat="1" ht="13.5" hidden="1" customHeight="1" x14ac:dyDescent="0.25">
      <c r="A1128" s="25">
        <v>2</v>
      </c>
      <c r="B1128" s="24" t="s">
        <v>1689</v>
      </c>
      <c r="C1128" s="24" t="s">
        <v>347</v>
      </c>
      <c r="D1128" s="25">
        <v>80</v>
      </c>
      <c r="E1128" s="25" t="s">
        <v>509</v>
      </c>
      <c r="F1128" s="24" t="s">
        <v>349</v>
      </c>
      <c r="G1128" s="24" t="s">
        <v>510</v>
      </c>
      <c r="H1128" s="24" t="s">
        <v>35</v>
      </c>
      <c r="I1128" s="24"/>
      <c r="J1128" s="24" t="s">
        <v>274</v>
      </c>
      <c r="K1128" s="24" t="s">
        <v>511</v>
      </c>
      <c r="L1128" s="26">
        <v>27</v>
      </c>
      <c r="M1128" s="27">
        <v>2332</v>
      </c>
      <c r="N1128" s="28" t="s">
        <v>1765</v>
      </c>
      <c r="O1128" s="29" t="s">
        <v>1766</v>
      </c>
      <c r="P1128" s="29" t="s">
        <v>514</v>
      </c>
      <c r="Q1128" s="30">
        <v>3</v>
      </c>
      <c r="R1128" s="6" t="s">
        <v>41</v>
      </c>
      <c r="S1128" s="8">
        <v>0</v>
      </c>
      <c r="T1128" s="23">
        <v>0</v>
      </c>
      <c r="U1128" s="23">
        <v>0</v>
      </c>
      <c r="V1128" s="23">
        <v>0</v>
      </c>
      <c r="W1128" s="5">
        <f t="shared" si="34"/>
        <v>0</v>
      </c>
      <c r="X1128" s="5">
        <f t="shared" si="35"/>
        <v>3</v>
      </c>
      <c r="Y1128" s="13">
        <v>0</v>
      </c>
      <c r="Z1128" s="20">
        <v>860</v>
      </c>
      <c r="AA1128" s="20">
        <v>860</v>
      </c>
      <c r="AB1128" s="20">
        <v>860</v>
      </c>
      <c r="AC1128" s="51"/>
    </row>
    <row r="1129" spans="1:29" s="4" customFormat="1" ht="13.5" hidden="1" customHeight="1" x14ac:dyDescent="0.25">
      <c r="A1129" s="25">
        <v>2</v>
      </c>
      <c r="B1129" s="24" t="s">
        <v>1689</v>
      </c>
      <c r="C1129" s="24" t="s">
        <v>101</v>
      </c>
      <c r="D1129" s="25">
        <v>82</v>
      </c>
      <c r="E1129" s="25" t="s">
        <v>334</v>
      </c>
      <c r="F1129" s="24" t="s">
        <v>272</v>
      </c>
      <c r="G1129" s="24" t="s">
        <v>335</v>
      </c>
      <c r="H1129" s="24" t="s">
        <v>35</v>
      </c>
      <c r="I1129" s="24"/>
      <c r="J1129" s="24" t="s">
        <v>274</v>
      </c>
      <c r="K1129" s="24" t="s">
        <v>336</v>
      </c>
      <c r="L1129" s="26">
        <v>28</v>
      </c>
      <c r="M1129" s="27">
        <v>2306</v>
      </c>
      <c r="N1129" s="28" t="s">
        <v>1767</v>
      </c>
      <c r="O1129" s="29" t="s">
        <v>1768</v>
      </c>
      <c r="P1129" s="29" t="s">
        <v>64</v>
      </c>
      <c r="Q1129" s="30">
        <v>2</v>
      </c>
      <c r="R1129" s="6" t="s">
        <v>41</v>
      </c>
      <c r="S1129" s="8">
        <v>0</v>
      </c>
      <c r="T1129" s="23">
        <v>0</v>
      </c>
      <c r="U1129" s="23">
        <v>0</v>
      </c>
      <c r="V1129" s="23">
        <v>0</v>
      </c>
      <c r="W1129" s="5">
        <f t="shared" si="34"/>
        <v>0</v>
      </c>
      <c r="X1129" s="5">
        <f t="shared" si="35"/>
        <v>2</v>
      </c>
      <c r="Y1129" s="13">
        <v>0</v>
      </c>
      <c r="Z1129" s="20">
        <v>196</v>
      </c>
      <c r="AA1129" s="20">
        <v>196</v>
      </c>
      <c r="AB1129" s="20">
        <v>0</v>
      </c>
      <c r="AC1129" s="51"/>
    </row>
    <row r="1130" spans="1:29" s="4" customFormat="1" ht="13.5" hidden="1" customHeight="1" x14ac:dyDescent="0.25">
      <c r="A1130" s="25">
        <v>2</v>
      </c>
      <c r="B1130" s="24" t="s">
        <v>1689</v>
      </c>
      <c r="C1130" s="24" t="s">
        <v>101</v>
      </c>
      <c r="D1130" s="25">
        <v>84</v>
      </c>
      <c r="E1130" s="25" t="s">
        <v>341</v>
      </c>
      <c r="F1130" s="24" t="s">
        <v>272</v>
      </c>
      <c r="G1130" s="24" t="s">
        <v>335</v>
      </c>
      <c r="H1130" s="24" t="s">
        <v>35</v>
      </c>
      <c r="I1130" s="24"/>
      <c r="J1130" s="24" t="s">
        <v>274</v>
      </c>
      <c r="K1130" s="24" t="s">
        <v>336</v>
      </c>
      <c r="L1130" s="26">
        <v>28</v>
      </c>
      <c r="M1130" s="27">
        <v>2306</v>
      </c>
      <c r="N1130" s="48" t="s">
        <v>1767</v>
      </c>
      <c r="O1130" s="29" t="s">
        <v>1769</v>
      </c>
      <c r="P1130" s="29" t="s">
        <v>64</v>
      </c>
      <c r="Q1130" s="30">
        <v>1</v>
      </c>
      <c r="R1130" s="6" t="s">
        <v>41</v>
      </c>
      <c r="S1130" s="8">
        <v>0</v>
      </c>
      <c r="T1130" s="23">
        <v>0</v>
      </c>
      <c r="U1130" s="23">
        <v>0</v>
      </c>
      <c r="V1130" s="23">
        <v>0</v>
      </c>
      <c r="W1130" s="5">
        <f t="shared" si="34"/>
        <v>0</v>
      </c>
      <c r="X1130" s="5">
        <f t="shared" si="35"/>
        <v>1</v>
      </c>
      <c r="Y1130" s="13">
        <v>0</v>
      </c>
      <c r="Z1130" s="20">
        <v>0</v>
      </c>
      <c r="AA1130" s="20">
        <v>0</v>
      </c>
      <c r="AB1130" s="20">
        <v>196</v>
      </c>
      <c r="AC1130" s="51"/>
    </row>
    <row r="1131" spans="1:29" s="4" customFormat="1" ht="13.5" hidden="1" customHeight="1" x14ac:dyDescent="0.25">
      <c r="A1131" s="25">
        <v>2</v>
      </c>
      <c r="B1131" s="24" t="s">
        <v>1689</v>
      </c>
      <c r="C1131" s="24" t="s">
        <v>101</v>
      </c>
      <c r="D1131" s="25">
        <v>88</v>
      </c>
      <c r="E1131" s="25" t="s">
        <v>345</v>
      </c>
      <c r="F1131" s="24" t="s">
        <v>272</v>
      </c>
      <c r="G1131" s="24" t="s">
        <v>335</v>
      </c>
      <c r="H1131" s="24" t="s">
        <v>35</v>
      </c>
      <c r="I1131" s="24"/>
      <c r="J1131" s="24" t="s">
        <v>274</v>
      </c>
      <c r="K1131" s="24" t="s">
        <v>336</v>
      </c>
      <c r="L1131" s="26">
        <v>28</v>
      </c>
      <c r="M1131" s="27">
        <v>2306</v>
      </c>
      <c r="N1131" s="28" t="s">
        <v>1767</v>
      </c>
      <c r="O1131" s="29" t="s">
        <v>1769</v>
      </c>
      <c r="P1131" s="29" t="s">
        <v>64</v>
      </c>
      <c r="Q1131" s="30">
        <v>1</v>
      </c>
      <c r="R1131" s="6" t="s">
        <v>41</v>
      </c>
      <c r="S1131" s="8">
        <v>1</v>
      </c>
      <c r="T1131" s="23">
        <v>0</v>
      </c>
      <c r="U1131" s="23">
        <v>0</v>
      </c>
      <c r="V1131" s="23">
        <v>0</v>
      </c>
      <c r="W1131" s="5">
        <f t="shared" si="34"/>
        <v>1</v>
      </c>
      <c r="X1131" s="5">
        <f t="shared" si="35"/>
        <v>0</v>
      </c>
      <c r="Y1131" s="13">
        <v>263601000</v>
      </c>
      <c r="Z1131" s="20">
        <v>0</v>
      </c>
      <c r="AA1131" s="20">
        <v>0</v>
      </c>
      <c r="AB1131" s="20">
        <v>0</v>
      </c>
      <c r="AC1131" s="51"/>
    </row>
    <row r="1132" spans="1:29" s="4" customFormat="1" ht="13.5" hidden="1" customHeight="1" x14ac:dyDescent="0.25">
      <c r="A1132" s="25">
        <v>2</v>
      </c>
      <c r="B1132" s="24" t="s">
        <v>1689</v>
      </c>
      <c r="C1132" s="24" t="s">
        <v>347</v>
      </c>
      <c r="D1132" s="25">
        <v>89</v>
      </c>
      <c r="E1132" s="25" t="s">
        <v>348</v>
      </c>
      <c r="F1132" s="24" t="s">
        <v>349</v>
      </c>
      <c r="G1132" s="24" t="s">
        <v>350</v>
      </c>
      <c r="H1132" s="24" t="s">
        <v>59</v>
      </c>
      <c r="I1132" s="24"/>
      <c r="J1132" s="24" t="s">
        <v>274</v>
      </c>
      <c r="K1132" s="24" t="s">
        <v>351</v>
      </c>
      <c r="L1132" s="26">
        <v>29</v>
      </c>
      <c r="M1132" s="27">
        <v>2352</v>
      </c>
      <c r="N1132" s="28" t="s">
        <v>1770</v>
      </c>
      <c r="O1132" s="29" t="s">
        <v>1771</v>
      </c>
      <c r="P1132" s="29" t="s">
        <v>354</v>
      </c>
      <c r="Q1132" s="30">
        <v>17</v>
      </c>
      <c r="R1132" s="6" t="s">
        <v>41</v>
      </c>
      <c r="S1132" s="8">
        <v>3</v>
      </c>
      <c r="T1132" s="23">
        <v>0</v>
      </c>
      <c r="U1132" s="23">
        <v>0</v>
      </c>
      <c r="V1132" s="23">
        <v>0</v>
      </c>
      <c r="W1132" s="5">
        <f t="shared" si="34"/>
        <v>3</v>
      </c>
      <c r="X1132" s="5">
        <f t="shared" si="35"/>
        <v>14</v>
      </c>
      <c r="Y1132" s="13">
        <v>102490000</v>
      </c>
      <c r="Z1132" s="20">
        <v>0</v>
      </c>
      <c r="AA1132" s="20">
        <v>400</v>
      </c>
      <c r="AB1132" s="20">
        <v>0</v>
      </c>
      <c r="AC1132" s="51"/>
    </row>
    <row r="1133" spans="1:29" s="4" customFormat="1" ht="13.5" hidden="1" customHeight="1" x14ac:dyDescent="0.25">
      <c r="A1133" s="25">
        <v>2</v>
      </c>
      <c r="B1133" s="24" t="s">
        <v>1689</v>
      </c>
      <c r="C1133" s="24" t="s">
        <v>149</v>
      </c>
      <c r="D1133" s="25">
        <v>93</v>
      </c>
      <c r="E1133" s="25" t="s">
        <v>361</v>
      </c>
      <c r="F1133" s="24" t="s">
        <v>151</v>
      </c>
      <c r="G1133" s="24" t="s">
        <v>362</v>
      </c>
      <c r="H1133" s="24" t="s">
        <v>59</v>
      </c>
      <c r="I1133" s="24" t="s">
        <v>357</v>
      </c>
      <c r="J1133" s="24" t="s">
        <v>153</v>
      </c>
      <c r="K1133" s="24" t="s">
        <v>358</v>
      </c>
      <c r="L1133" s="26">
        <v>30</v>
      </c>
      <c r="M1133" s="27">
        <v>2527</v>
      </c>
      <c r="N1133" s="28" t="s">
        <v>1772</v>
      </c>
      <c r="O1133" s="29" t="s">
        <v>363</v>
      </c>
      <c r="P1133" s="29" t="s">
        <v>364</v>
      </c>
      <c r="Q1133" s="30">
        <v>4</v>
      </c>
      <c r="R1133" s="6" t="s">
        <v>41</v>
      </c>
      <c r="S1133" s="8">
        <v>1</v>
      </c>
      <c r="T1133" s="23">
        <v>0</v>
      </c>
      <c r="U1133" s="23">
        <v>0</v>
      </c>
      <c r="V1133" s="23">
        <v>0</v>
      </c>
      <c r="W1133" s="5">
        <f t="shared" si="34"/>
        <v>1</v>
      </c>
      <c r="X1133" s="5">
        <f t="shared" si="35"/>
        <v>3</v>
      </c>
      <c r="Y1133" s="13">
        <v>2425274000</v>
      </c>
      <c r="Z1133" s="20">
        <v>2309</v>
      </c>
      <c r="AA1133" s="20">
        <v>2309</v>
      </c>
      <c r="AB1133" s="20">
        <v>2309</v>
      </c>
      <c r="AC1133" s="51"/>
    </row>
    <row r="1134" spans="1:29" s="4" customFormat="1" ht="13.5" hidden="1" customHeight="1" x14ac:dyDescent="0.25">
      <c r="A1134" s="25">
        <v>2</v>
      </c>
      <c r="B1134" s="24" t="s">
        <v>1689</v>
      </c>
      <c r="C1134" s="24" t="s">
        <v>149</v>
      </c>
      <c r="D1134" s="25">
        <v>94</v>
      </c>
      <c r="E1134" s="25" t="s">
        <v>365</v>
      </c>
      <c r="F1134" s="24" t="s">
        <v>151</v>
      </c>
      <c r="G1134" s="24" t="s">
        <v>366</v>
      </c>
      <c r="H1134" s="24" t="s">
        <v>59</v>
      </c>
      <c r="I1134" s="24" t="s">
        <v>357</v>
      </c>
      <c r="J1134" s="24" t="s">
        <v>153</v>
      </c>
      <c r="K1134" s="24" t="s">
        <v>358</v>
      </c>
      <c r="L1134" s="26">
        <v>30</v>
      </c>
      <c r="M1134" s="27">
        <v>2527</v>
      </c>
      <c r="N1134" s="28" t="s">
        <v>1772</v>
      </c>
      <c r="O1134" s="29" t="s">
        <v>367</v>
      </c>
      <c r="P1134" s="29" t="s">
        <v>368</v>
      </c>
      <c r="Q1134" s="30">
        <v>4</v>
      </c>
      <c r="R1134" s="6" t="s">
        <v>41</v>
      </c>
      <c r="S1134" s="8">
        <v>1</v>
      </c>
      <c r="T1134" s="23">
        <v>0</v>
      </c>
      <c r="U1134" s="23">
        <v>0</v>
      </c>
      <c r="V1134" s="23">
        <v>0</v>
      </c>
      <c r="W1134" s="5">
        <f t="shared" si="34"/>
        <v>1</v>
      </c>
      <c r="X1134" s="5">
        <f t="shared" si="35"/>
        <v>3</v>
      </c>
      <c r="Y1134" s="13">
        <v>2121684000</v>
      </c>
      <c r="Z1134" s="20">
        <v>1958</v>
      </c>
      <c r="AA1134" s="20">
        <v>1958</v>
      </c>
      <c r="AB1134" s="20">
        <v>1958</v>
      </c>
      <c r="AC1134" s="51"/>
    </row>
    <row r="1135" spans="1:29" s="4" customFormat="1" ht="13.5" hidden="1" customHeight="1" x14ac:dyDescent="0.25">
      <c r="A1135" s="25">
        <v>2</v>
      </c>
      <c r="B1135" s="24" t="s">
        <v>1689</v>
      </c>
      <c r="C1135" s="24" t="s">
        <v>175</v>
      </c>
      <c r="D1135" s="25">
        <v>95</v>
      </c>
      <c r="E1135" s="25" t="s">
        <v>369</v>
      </c>
      <c r="F1135" s="24" t="s">
        <v>370</v>
      </c>
      <c r="G1135" s="24" t="s">
        <v>371</v>
      </c>
      <c r="H1135" s="24" t="s">
        <v>35</v>
      </c>
      <c r="I1135" s="24"/>
      <c r="J1135" s="24" t="s">
        <v>153</v>
      </c>
      <c r="K1135" s="24" t="s">
        <v>372</v>
      </c>
      <c r="L1135" s="26">
        <v>31</v>
      </c>
      <c r="M1135" s="27">
        <v>2303</v>
      </c>
      <c r="N1135" s="28" t="s">
        <v>1773</v>
      </c>
      <c r="O1135" s="29" t="s">
        <v>871</v>
      </c>
      <c r="P1135" s="29" t="s">
        <v>375</v>
      </c>
      <c r="Q1135" s="30">
        <v>4</v>
      </c>
      <c r="R1135" s="6" t="s">
        <v>41</v>
      </c>
      <c r="S1135" s="8">
        <v>1</v>
      </c>
      <c r="T1135" s="23">
        <v>0</v>
      </c>
      <c r="U1135" s="23">
        <v>0</v>
      </c>
      <c r="V1135" s="23">
        <v>0</v>
      </c>
      <c r="W1135" s="5">
        <f t="shared" si="34"/>
        <v>1</v>
      </c>
      <c r="X1135" s="5">
        <f t="shared" si="35"/>
        <v>3</v>
      </c>
      <c r="Y1135" s="13">
        <v>241752000</v>
      </c>
      <c r="Z1135" s="20">
        <v>178</v>
      </c>
      <c r="AA1135" s="20">
        <v>178</v>
      </c>
      <c r="AB1135" s="20">
        <v>178</v>
      </c>
      <c r="AC1135" s="51"/>
    </row>
    <row r="1136" spans="1:29" s="4" customFormat="1" ht="13.5" hidden="1" customHeight="1" x14ac:dyDescent="0.25">
      <c r="A1136" s="25">
        <v>2</v>
      </c>
      <c r="B1136" s="24" t="s">
        <v>1689</v>
      </c>
      <c r="C1136" s="24" t="s">
        <v>175</v>
      </c>
      <c r="D1136" s="25">
        <v>96</v>
      </c>
      <c r="E1136" s="25" t="s">
        <v>376</v>
      </c>
      <c r="F1136" s="24" t="s">
        <v>370</v>
      </c>
      <c r="G1136" s="24" t="s">
        <v>371</v>
      </c>
      <c r="H1136" s="24" t="s">
        <v>35</v>
      </c>
      <c r="I1136" s="24"/>
      <c r="J1136" s="24" t="s">
        <v>153</v>
      </c>
      <c r="K1136" s="24" t="s">
        <v>372</v>
      </c>
      <c r="L1136" s="26">
        <v>31</v>
      </c>
      <c r="M1136" s="27">
        <v>2303</v>
      </c>
      <c r="N1136" s="28" t="s">
        <v>1773</v>
      </c>
      <c r="O1136" s="29" t="s">
        <v>1774</v>
      </c>
      <c r="P1136" s="29" t="s">
        <v>40</v>
      </c>
      <c r="Q1136" s="30">
        <v>4</v>
      </c>
      <c r="R1136" s="6" t="s">
        <v>41</v>
      </c>
      <c r="S1136" s="8">
        <v>1</v>
      </c>
      <c r="T1136" s="23">
        <v>0</v>
      </c>
      <c r="U1136" s="23">
        <v>0</v>
      </c>
      <c r="V1136" s="23">
        <v>0</v>
      </c>
      <c r="W1136" s="5">
        <f t="shared" si="34"/>
        <v>1</v>
      </c>
      <c r="X1136" s="5">
        <f t="shared" si="35"/>
        <v>3</v>
      </c>
      <c r="Y1136" s="13">
        <v>241752000</v>
      </c>
      <c r="Z1136" s="20">
        <v>178</v>
      </c>
      <c r="AA1136" s="20">
        <v>178</v>
      </c>
      <c r="AB1136" s="20">
        <v>178</v>
      </c>
      <c r="AC1136" s="51"/>
    </row>
    <row r="1137" spans="1:29" s="4" customFormat="1" ht="13.5" hidden="1" customHeight="1" x14ac:dyDescent="0.25">
      <c r="A1137" s="25">
        <v>2</v>
      </c>
      <c r="B1137" s="24" t="s">
        <v>1689</v>
      </c>
      <c r="C1137" s="24" t="s">
        <v>149</v>
      </c>
      <c r="D1137" s="25">
        <v>97</v>
      </c>
      <c r="E1137" s="25" t="s">
        <v>378</v>
      </c>
      <c r="F1137" s="24" t="s">
        <v>379</v>
      </c>
      <c r="G1137" s="24" t="s">
        <v>380</v>
      </c>
      <c r="H1137" s="24" t="s">
        <v>35</v>
      </c>
      <c r="I1137" s="24"/>
      <c r="J1137" s="24" t="s">
        <v>153</v>
      </c>
      <c r="K1137" s="24" t="s">
        <v>154</v>
      </c>
      <c r="L1137" s="26">
        <v>32</v>
      </c>
      <c r="M1137" s="27">
        <v>2310</v>
      </c>
      <c r="N1137" s="49" t="s">
        <v>1775</v>
      </c>
      <c r="O1137" s="29" t="s">
        <v>1047</v>
      </c>
      <c r="P1137" s="29" t="s">
        <v>383</v>
      </c>
      <c r="Q1137" s="30">
        <v>60</v>
      </c>
      <c r="R1137" s="6" t="s">
        <v>41</v>
      </c>
      <c r="S1137" s="8">
        <v>15</v>
      </c>
      <c r="T1137" s="23">
        <v>0</v>
      </c>
      <c r="U1137" s="23">
        <v>0</v>
      </c>
      <c r="V1137" s="23">
        <v>0</v>
      </c>
      <c r="W1137" s="5">
        <f t="shared" si="34"/>
        <v>15</v>
      </c>
      <c r="X1137" s="5">
        <f t="shared" si="35"/>
        <v>45</v>
      </c>
      <c r="Y1137" s="13">
        <v>474153000</v>
      </c>
      <c r="Z1137" s="20">
        <v>372</v>
      </c>
      <c r="AA1137" s="20">
        <v>372</v>
      </c>
      <c r="AB1137" s="20">
        <v>372</v>
      </c>
      <c r="AC1137" s="51"/>
    </row>
    <row r="1138" spans="1:29" s="4" customFormat="1" ht="13.5" hidden="1" customHeight="1" x14ac:dyDescent="0.25">
      <c r="A1138" s="25">
        <v>2</v>
      </c>
      <c r="B1138" s="24" t="s">
        <v>1689</v>
      </c>
      <c r="C1138" s="24" t="s">
        <v>149</v>
      </c>
      <c r="D1138" s="25">
        <v>98</v>
      </c>
      <c r="E1138" s="25" t="s">
        <v>384</v>
      </c>
      <c r="F1138" s="24" t="s">
        <v>379</v>
      </c>
      <c r="G1138" s="24" t="s">
        <v>385</v>
      </c>
      <c r="H1138" s="24" t="s">
        <v>35</v>
      </c>
      <c r="I1138" s="24"/>
      <c r="J1138" s="24" t="s">
        <v>153</v>
      </c>
      <c r="K1138" s="24" t="s">
        <v>154</v>
      </c>
      <c r="L1138" s="26">
        <v>32</v>
      </c>
      <c r="M1138" s="27">
        <v>2310</v>
      </c>
      <c r="N1138" s="28" t="s">
        <v>1775</v>
      </c>
      <c r="O1138" s="29" t="s">
        <v>1776</v>
      </c>
      <c r="P1138" s="29" t="s">
        <v>200</v>
      </c>
      <c r="Q1138" s="30">
        <v>5348</v>
      </c>
      <c r="R1138" s="6" t="s">
        <v>41</v>
      </c>
      <c r="S1138" s="8">
        <v>1336</v>
      </c>
      <c r="T1138" s="23">
        <v>0</v>
      </c>
      <c r="U1138" s="23">
        <v>0</v>
      </c>
      <c r="V1138" s="23">
        <v>0</v>
      </c>
      <c r="W1138" s="5">
        <f t="shared" si="34"/>
        <v>1336</v>
      </c>
      <c r="X1138" s="5">
        <f t="shared" si="35"/>
        <v>4012</v>
      </c>
      <c r="Y1138" s="13">
        <v>259456000</v>
      </c>
      <c r="Z1138" s="20">
        <v>193</v>
      </c>
      <c r="AA1138" s="20">
        <v>193</v>
      </c>
      <c r="AB1138" s="20">
        <v>193</v>
      </c>
      <c r="AC1138" s="51"/>
    </row>
    <row r="1139" spans="1:29" s="4" customFormat="1" ht="13.5" hidden="1" customHeight="1" x14ac:dyDescent="0.25">
      <c r="A1139" s="25">
        <v>2</v>
      </c>
      <c r="B1139" s="24" t="s">
        <v>1689</v>
      </c>
      <c r="C1139" s="24" t="s">
        <v>149</v>
      </c>
      <c r="D1139" s="25">
        <v>99</v>
      </c>
      <c r="E1139" s="25" t="s">
        <v>387</v>
      </c>
      <c r="F1139" s="24" t="s">
        <v>379</v>
      </c>
      <c r="G1139" s="24" t="s">
        <v>388</v>
      </c>
      <c r="H1139" s="24" t="s">
        <v>59</v>
      </c>
      <c r="I1139" s="24"/>
      <c r="J1139" s="24" t="s">
        <v>153</v>
      </c>
      <c r="K1139" s="24" t="s">
        <v>154</v>
      </c>
      <c r="L1139" s="26">
        <v>32</v>
      </c>
      <c r="M1139" s="27">
        <v>2310</v>
      </c>
      <c r="N1139" s="28" t="s">
        <v>1775</v>
      </c>
      <c r="O1139" s="29" t="s">
        <v>1777</v>
      </c>
      <c r="P1139" s="29" t="s">
        <v>390</v>
      </c>
      <c r="Q1139" s="30">
        <v>18</v>
      </c>
      <c r="R1139" s="6" t="s">
        <v>41</v>
      </c>
      <c r="S1139" s="8">
        <v>18</v>
      </c>
      <c r="T1139" s="23">
        <v>0</v>
      </c>
      <c r="U1139" s="23">
        <v>0</v>
      </c>
      <c r="V1139" s="23">
        <v>0</v>
      </c>
      <c r="W1139" s="5">
        <f t="shared" si="34"/>
        <v>18</v>
      </c>
      <c r="X1139" s="5">
        <f t="shared" si="35"/>
        <v>0</v>
      </c>
      <c r="Y1139" s="13">
        <v>352159000</v>
      </c>
      <c r="Z1139" s="20">
        <v>0</v>
      </c>
      <c r="AA1139" s="20">
        <v>0</v>
      </c>
      <c r="AB1139" s="20">
        <v>0</v>
      </c>
      <c r="AC1139" s="51"/>
    </row>
    <row r="1140" spans="1:29" s="4" customFormat="1" ht="13.5" hidden="1" customHeight="1" x14ac:dyDescent="0.25">
      <c r="A1140" s="25">
        <v>2</v>
      </c>
      <c r="B1140" s="24" t="s">
        <v>1689</v>
      </c>
      <c r="C1140" s="24" t="s">
        <v>186</v>
      </c>
      <c r="D1140" s="25">
        <v>62</v>
      </c>
      <c r="E1140" s="25" t="s">
        <v>401</v>
      </c>
      <c r="F1140" s="24" t="s">
        <v>272</v>
      </c>
      <c r="G1140" s="24" t="s">
        <v>402</v>
      </c>
      <c r="H1140" s="24" t="s">
        <v>35</v>
      </c>
      <c r="I1140" s="24"/>
      <c r="J1140" s="24" t="s">
        <v>274</v>
      </c>
      <c r="K1140" s="24" t="s">
        <v>275</v>
      </c>
      <c r="L1140" s="26">
        <v>33</v>
      </c>
      <c r="M1140" s="27">
        <v>2499</v>
      </c>
      <c r="N1140" s="28" t="s">
        <v>1778</v>
      </c>
      <c r="O1140" s="29" t="s">
        <v>1779</v>
      </c>
      <c r="P1140" s="29" t="s">
        <v>67</v>
      </c>
      <c r="Q1140" s="30">
        <v>4</v>
      </c>
      <c r="R1140" s="6" t="s">
        <v>41</v>
      </c>
      <c r="S1140" s="8">
        <v>1</v>
      </c>
      <c r="T1140" s="23">
        <v>0</v>
      </c>
      <c r="U1140" s="23">
        <v>0</v>
      </c>
      <c r="V1140" s="23">
        <v>0</v>
      </c>
      <c r="W1140" s="5">
        <f t="shared" si="34"/>
        <v>1</v>
      </c>
      <c r="X1140" s="5">
        <f t="shared" si="35"/>
        <v>3</v>
      </c>
      <c r="Y1140" s="13">
        <v>358946000</v>
      </c>
      <c r="Z1140" s="20">
        <v>276</v>
      </c>
      <c r="AA1140" s="20">
        <v>276</v>
      </c>
      <c r="AB1140" s="20">
        <v>276</v>
      </c>
      <c r="AC1140" s="51"/>
    </row>
    <row r="1141" spans="1:29" s="4" customFormat="1" ht="13.5" hidden="1" customHeight="1" x14ac:dyDescent="0.25">
      <c r="A1141" s="25">
        <v>2</v>
      </c>
      <c r="B1141" s="24" t="s">
        <v>1689</v>
      </c>
      <c r="C1141" s="24" t="s">
        <v>149</v>
      </c>
      <c r="D1141" s="25">
        <v>103</v>
      </c>
      <c r="E1141" s="25" t="s">
        <v>405</v>
      </c>
      <c r="F1141" s="24" t="s">
        <v>406</v>
      </c>
      <c r="G1141" s="24" t="s">
        <v>407</v>
      </c>
      <c r="H1141" s="24" t="s">
        <v>59</v>
      </c>
      <c r="I1141" s="24"/>
      <c r="J1141" s="24" t="s">
        <v>153</v>
      </c>
      <c r="K1141" s="24" t="s">
        <v>154</v>
      </c>
      <c r="L1141" s="26">
        <v>34</v>
      </c>
      <c r="M1141" s="27">
        <v>2536</v>
      </c>
      <c r="N1141" s="28" t="s">
        <v>1780</v>
      </c>
      <c r="O1141" s="29" t="s">
        <v>1781</v>
      </c>
      <c r="P1141" s="29" t="s">
        <v>410</v>
      </c>
      <c r="Q1141" s="30">
        <v>4</v>
      </c>
      <c r="R1141" s="6" t="s">
        <v>41</v>
      </c>
      <c r="S1141" s="8">
        <v>1</v>
      </c>
      <c r="T1141" s="23">
        <v>0</v>
      </c>
      <c r="U1141" s="23">
        <v>0</v>
      </c>
      <c r="V1141" s="23">
        <v>0</v>
      </c>
      <c r="W1141" s="5">
        <f t="shared" si="34"/>
        <v>1</v>
      </c>
      <c r="X1141" s="5">
        <f t="shared" si="35"/>
        <v>3</v>
      </c>
      <c r="Y1141" s="13">
        <v>118258000</v>
      </c>
      <c r="Z1141" s="20">
        <v>99</v>
      </c>
      <c r="AA1141" s="20">
        <v>99</v>
      </c>
      <c r="AB1141" s="20">
        <v>99</v>
      </c>
      <c r="AC1141" s="51"/>
    </row>
    <row r="1142" spans="1:29" s="4" customFormat="1" ht="13.5" hidden="1" customHeight="1" x14ac:dyDescent="0.25">
      <c r="A1142" s="25">
        <v>2</v>
      </c>
      <c r="B1142" s="24" t="s">
        <v>1689</v>
      </c>
      <c r="C1142" s="24" t="s">
        <v>149</v>
      </c>
      <c r="D1142" s="25">
        <v>104</v>
      </c>
      <c r="E1142" s="25" t="s">
        <v>411</v>
      </c>
      <c r="F1142" s="24" t="s">
        <v>406</v>
      </c>
      <c r="G1142" s="24" t="s">
        <v>407</v>
      </c>
      <c r="H1142" s="24" t="s">
        <v>59</v>
      </c>
      <c r="I1142" s="24"/>
      <c r="J1142" s="24" t="s">
        <v>153</v>
      </c>
      <c r="K1142" s="24" t="s">
        <v>154</v>
      </c>
      <c r="L1142" s="26">
        <v>34</v>
      </c>
      <c r="M1142" s="27">
        <v>2536</v>
      </c>
      <c r="N1142" s="28" t="s">
        <v>1780</v>
      </c>
      <c r="O1142" s="29" t="s">
        <v>1782</v>
      </c>
      <c r="P1142" s="29" t="s">
        <v>413</v>
      </c>
      <c r="Q1142" s="30">
        <v>4</v>
      </c>
      <c r="R1142" s="6" t="s">
        <v>41</v>
      </c>
      <c r="S1142" s="8">
        <v>1</v>
      </c>
      <c r="T1142" s="23">
        <v>0</v>
      </c>
      <c r="U1142" s="23">
        <v>0</v>
      </c>
      <c r="V1142" s="23">
        <v>0</v>
      </c>
      <c r="W1142" s="5">
        <f t="shared" si="34"/>
        <v>1</v>
      </c>
      <c r="X1142" s="5">
        <f t="shared" si="35"/>
        <v>3</v>
      </c>
      <c r="Y1142" s="13">
        <v>118258000</v>
      </c>
      <c r="Z1142" s="20">
        <v>99</v>
      </c>
      <c r="AA1142" s="20">
        <v>99</v>
      </c>
      <c r="AB1142" s="20">
        <v>99</v>
      </c>
      <c r="AC1142" s="51"/>
    </row>
    <row r="1143" spans="1:29" s="4" customFormat="1" ht="13.5" hidden="1" customHeight="1" x14ac:dyDescent="0.25">
      <c r="A1143" s="25">
        <v>2</v>
      </c>
      <c r="B1143" s="24" t="s">
        <v>1689</v>
      </c>
      <c r="C1143" s="24" t="s">
        <v>149</v>
      </c>
      <c r="D1143" s="25">
        <v>105</v>
      </c>
      <c r="E1143" s="25" t="s">
        <v>414</v>
      </c>
      <c r="F1143" s="24" t="s">
        <v>406</v>
      </c>
      <c r="G1143" s="24" t="s">
        <v>407</v>
      </c>
      <c r="H1143" s="24" t="s">
        <v>59</v>
      </c>
      <c r="I1143" s="24"/>
      <c r="J1143" s="24" t="s">
        <v>153</v>
      </c>
      <c r="K1143" s="24" t="s">
        <v>154</v>
      </c>
      <c r="L1143" s="26">
        <v>34</v>
      </c>
      <c r="M1143" s="27">
        <v>2536</v>
      </c>
      <c r="N1143" s="28" t="s">
        <v>1780</v>
      </c>
      <c r="O1143" s="29" t="s">
        <v>1783</v>
      </c>
      <c r="P1143" s="29" t="s">
        <v>416</v>
      </c>
      <c r="Q1143" s="30">
        <v>4</v>
      </c>
      <c r="R1143" s="6" t="s">
        <v>41</v>
      </c>
      <c r="S1143" s="8">
        <v>1</v>
      </c>
      <c r="T1143" s="23">
        <v>0</v>
      </c>
      <c r="U1143" s="23">
        <v>0</v>
      </c>
      <c r="V1143" s="23">
        <v>0</v>
      </c>
      <c r="W1143" s="5">
        <f t="shared" si="34"/>
        <v>1</v>
      </c>
      <c r="X1143" s="5">
        <f t="shared" si="35"/>
        <v>3</v>
      </c>
      <c r="Y1143" s="13">
        <v>32252000</v>
      </c>
      <c r="Z1143" s="20">
        <v>27</v>
      </c>
      <c r="AA1143" s="20">
        <v>27</v>
      </c>
      <c r="AB1143" s="20">
        <v>27</v>
      </c>
      <c r="AC1143" s="51"/>
    </row>
    <row r="1144" spans="1:29" s="4" customFormat="1" ht="13.5" customHeight="1" x14ac:dyDescent="0.25">
      <c r="A1144" s="25">
        <v>10</v>
      </c>
      <c r="B1144" s="24" t="s">
        <v>1784</v>
      </c>
      <c r="C1144" s="24" t="s">
        <v>31</v>
      </c>
      <c r="D1144" s="25">
        <v>1</v>
      </c>
      <c r="E1144" s="25" t="s">
        <v>32</v>
      </c>
      <c r="F1144" s="24" t="s">
        <v>33</v>
      </c>
      <c r="G1144" s="24" t="s">
        <v>34</v>
      </c>
      <c r="H1144" s="24" t="s">
        <v>35</v>
      </c>
      <c r="I1144" s="24"/>
      <c r="J1144" s="24" t="s">
        <v>36</v>
      </c>
      <c r="K1144" s="24" t="s">
        <v>37</v>
      </c>
      <c r="L1144" s="26">
        <v>1</v>
      </c>
      <c r="M1144" s="27">
        <v>2262</v>
      </c>
      <c r="N1144" s="28" t="s">
        <v>1785</v>
      </c>
      <c r="O1144" s="29" t="s">
        <v>1055</v>
      </c>
      <c r="P1144" s="29" t="s">
        <v>40</v>
      </c>
      <c r="Q1144" s="30">
        <v>100</v>
      </c>
      <c r="R1144" s="6" t="s">
        <v>41</v>
      </c>
      <c r="S1144" s="8">
        <v>25</v>
      </c>
      <c r="T1144" s="23">
        <v>25</v>
      </c>
      <c r="U1144" s="23">
        <v>25</v>
      </c>
      <c r="V1144" s="23">
        <v>25</v>
      </c>
      <c r="W1144" s="5">
        <f t="shared" si="34"/>
        <v>100</v>
      </c>
      <c r="X1144" s="5">
        <f t="shared" si="35"/>
        <v>0</v>
      </c>
      <c r="Y1144" s="13">
        <v>1293236000</v>
      </c>
      <c r="Z1144" s="20">
        <v>1182</v>
      </c>
      <c r="AA1144" s="20">
        <v>1216</v>
      </c>
      <c r="AB1144" s="20">
        <v>1251</v>
      </c>
      <c r="AC1144" s="51"/>
    </row>
    <row r="1145" spans="1:29" s="4" customFormat="1" ht="13.5" customHeight="1" x14ac:dyDescent="0.25">
      <c r="A1145" s="25">
        <v>10</v>
      </c>
      <c r="B1145" s="24" t="s">
        <v>1784</v>
      </c>
      <c r="C1145" s="24" t="s">
        <v>31</v>
      </c>
      <c r="D1145" s="25">
        <v>2</v>
      </c>
      <c r="E1145" s="25" t="s">
        <v>42</v>
      </c>
      <c r="F1145" s="24" t="s">
        <v>33</v>
      </c>
      <c r="G1145" s="24" t="s">
        <v>34</v>
      </c>
      <c r="H1145" s="24" t="s">
        <v>35</v>
      </c>
      <c r="I1145" s="24"/>
      <c r="J1145" s="24" t="s">
        <v>36</v>
      </c>
      <c r="K1145" s="24" t="s">
        <v>37</v>
      </c>
      <c r="L1145" s="26">
        <v>1</v>
      </c>
      <c r="M1145" s="27">
        <v>2262</v>
      </c>
      <c r="N1145" s="28" t="s">
        <v>1785</v>
      </c>
      <c r="O1145" s="29" t="s">
        <v>43</v>
      </c>
      <c r="P1145" s="29" t="s">
        <v>44</v>
      </c>
      <c r="Q1145" s="30">
        <v>4</v>
      </c>
      <c r="R1145" s="6" t="s">
        <v>41</v>
      </c>
      <c r="S1145" s="8">
        <v>1</v>
      </c>
      <c r="T1145" s="23">
        <v>1</v>
      </c>
      <c r="U1145" s="23">
        <v>1</v>
      </c>
      <c r="V1145" s="23">
        <v>1</v>
      </c>
      <c r="W1145" s="5">
        <f t="shared" si="34"/>
        <v>4</v>
      </c>
      <c r="X1145" s="5">
        <f t="shared" si="35"/>
        <v>0</v>
      </c>
      <c r="Y1145" s="13">
        <v>431082000</v>
      </c>
      <c r="Z1145" s="20">
        <v>394</v>
      </c>
      <c r="AA1145" s="20">
        <v>405</v>
      </c>
      <c r="AB1145" s="20">
        <v>417</v>
      </c>
      <c r="AC1145" s="51"/>
    </row>
    <row r="1146" spans="1:29" s="4" customFormat="1" ht="13.5" customHeight="1" x14ac:dyDescent="0.25">
      <c r="A1146" s="25">
        <v>10</v>
      </c>
      <c r="B1146" s="24" t="s">
        <v>1784</v>
      </c>
      <c r="C1146" s="24" t="s">
        <v>48</v>
      </c>
      <c r="D1146" s="25">
        <v>4</v>
      </c>
      <c r="E1146" s="25" t="s">
        <v>49</v>
      </c>
      <c r="F1146" s="24" t="s">
        <v>50</v>
      </c>
      <c r="G1146" s="24" t="s">
        <v>51</v>
      </c>
      <c r="H1146" s="24" t="s">
        <v>35</v>
      </c>
      <c r="I1146" s="24"/>
      <c r="J1146" s="24" t="s">
        <v>36</v>
      </c>
      <c r="K1146" s="24" t="s">
        <v>52</v>
      </c>
      <c r="L1146" s="26">
        <v>2</v>
      </c>
      <c r="M1146" s="27">
        <v>2380</v>
      </c>
      <c r="N1146" s="28" t="s">
        <v>1786</v>
      </c>
      <c r="O1146" s="29" t="s">
        <v>1787</v>
      </c>
      <c r="P1146" s="29" t="s">
        <v>55</v>
      </c>
      <c r="Q1146" s="30">
        <v>4000</v>
      </c>
      <c r="R1146" s="6" t="s">
        <v>41</v>
      </c>
      <c r="S1146" s="8">
        <v>1000</v>
      </c>
      <c r="T1146" s="23">
        <v>1000</v>
      </c>
      <c r="U1146" s="23">
        <v>1000</v>
      </c>
      <c r="V1146" s="23">
        <v>1000</v>
      </c>
      <c r="W1146" s="5">
        <f t="shared" si="34"/>
        <v>4000</v>
      </c>
      <c r="X1146" s="5">
        <f t="shared" si="35"/>
        <v>0</v>
      </c>
      <c r="Y1146" s="13">
        <v>1735749000</v>
      </c>
      <c r="Z1146" s="20">
        <v>1586</v>
      </c>
      <c r="AA1146" s="20">
        <v>1632</v>
      </c>
      <c r="AB1146" s="20">
        <v>1680</v>
      </c>
      <c r="AC1146" s="51"/>
    </row>
    <row r="1147" spans="1:29" s="4" customFormat="1" ht="13.5" customHeight="1" x14ac:dyDescent="0.25">
      <c r="A1147" s="25">
        <v>10</v>
      </c>
      <c r="B1147" s="24" t="s">
        <v>1784</v>
      </c>
      <c r="C1147" s="24" t="s">
        <v>31</v>
      </c>
      <c r="D1147" s="25">
        <v>5</v>
      </c>
      <c r="E1147" s="25" t="s">
        <v>56</v>
      </c>
      <c r="F1147" s="24" t="s">
        <v>57</v>
      </c>
      <c r="G1147" s="24" t="s">
        <v>58</v>
      </c>
      <c r="H1147" s="24" t="s">
        <v>59</v>
      </c>
      <c r="I1147" s="24" t="s">
        <v>60</v>
      </c>
      <c r="J1147" s="24" t="s">
        <v>36</v>
      </c>
      <c r="K1147" s="24" t="s">
        <v>61</v>
      </c>
      <c r="L1147" s="26">
        <v>3</v>
      </c>
      <c r="M1147" s="27">
        <v>2282</v>
      </c>
      <c r="N1147" s="28" t="s">
        <v>1788</v>
      </c>
      <c r="O1147" s="29" t="s">
        <v>63</v>
      </c>
      <c r="P1147" s="29" t="s">
        <v>64</v>
      </c>
      <c r="Q1147" s="30">
        <v>4</v>
      </c>
      <c r="R1147" s="6" t="s">
        <v>41</v>
      </c>
      <c r="S1147" s="8">
        <v>1</v>
      </c>
      <c r="T1147" s="23">
        <v>1</v>
      </c>
      <c r="U1147" s="23">
        <v>1</v>
      </c>
      <c r="V1147" s="23">
        <v>1</v>
      </c>
      <c r="W1147" s="5">
        <f t="shared" si="34"/>
        <v>4</v>
      </c>
      <c r="X1147" s="5">
        <f t="shared" si="35"/>
        <v>0</v>
      </c>
      <c r="Y1147" s="13">
        <v>857019000</v>
      </c>
      <c r="Z1147" s="20">
        <v>783</v>
      </c>
      <c r="AA1147" s="20">
        <v>806</v>
      </c>
      <c r="AB1147" s="20">
        <v>829</v>
      </c>
      <c r="AC1147" s="51"/>
    </row>
    <row r="1148" spans="1:29" s="4" customFormat="1" ht="13.5" customHeight="1" x14ac:dyDescent="0.25">
      <c r="A1148" s="25">
        <v>10</v>
      </c>
      <c r="B1148" s="24" t="s">
        <v>1784</v>
      </c>
      <c r="C1148" s="24" t="s">
        <v>31</v>
      </c>
      <c r="D1148" s="25">
        <v>6</v>
      </c>
      <c r="E1148" s="25" t="s">
        <v>65</v>
      </c>
      <c r="F1148" s="24" t="s">
        <v>57</v>
      </c>
      <c r="G1148" s="24" t="s">
        <v>58</v>
      </c>
      <c r="H1148" s="24" t="s">
        <v>59</v>
      </c>
      <c r="I1148" s="24" t="s">
        <v>60</v>
      </c>
      <c r="J1148" s="24" t="s">
        <v>36</v>
      </c>
      <c r="K1148" s="24" t="s">
        <v>61</v>
      </c>
      <c r="L1148" s="26">
        <v>3</v>
      </c>
      <c r="M1148" s="27">
        <v>2282</v>
      </c>
      <c r="N1148" s="28" t="s">
        <v>1788</v>
      </c>
      <c r="O1148" s="29" t="s">
        <v>546</v>
      </c>
      <c r="P1148" s="29" t="s">
        <v>67</v>
      </c>
      <c r="Q1148" s="30">
        <v>4</v>
      </c>
      <c r="R1148" s="6" t="s">
        <v>41</v>
      </c>
      <c r="S1148" s="8">
        <v>1</v>
      </c>
      <c r="T1148" s="23">
        <v>1</v>
      </c>
      <c r="U1148" s="23">
        <v>1</v>
      </c>
      <c r="V1148" s="23">
        <v>1</v>
      </c>
      <c r="W1148" s="5">
        <f t="shared" si="34"/>
        <v>4</v>
      </c>
      <c r="X1148" s="5">
        <f t="shared" si="35"/>
        <v>0</v>
      </c>
      <c r="Y1148" s="13">
        <v>857019000</v>
      </c>
      <c r="Z1148" s="20">
        <v>783</v>
      </c>
      <c r="AA1148" s="20">
        <v>806</v>
      </c>
      <c r="AB1148" s="20">
        <v>829</v>
      </c>
      <c r="AC1148" s="51"/>
    </row>
    <row r="1149" spans="1:29" s="4" customFormat="1" ht="13.5" customHeight="1" x14ac:dyDescent="0.25">
      <c r="A1149" s="25">
        <v>10</v>
      </c>
      <c r="B1149" s="24" t="s">
        <v>1784</v>
      </c>
      <c r="C1149" s="24" t="s">
        <v>31</v>
      </c>
      <c r="D1149" s="25">
        <v>7</v>
      </c>
      <c r="E1149" s="25" t="s">
        <v>68</v>
      </c>
      <c r="F1149" s="24" t="s">
        <v>33</v>
      </c>
      <c r="G1149" s="24" t="s">
        <v>69</v>
      </c>
      <c r="H1149" s="24" t="s">
        <v>35</v>
      </c>
      <c r="I1149" s="24"/>
      <c r="J1149" s="24" t="s">
        <v>36</v>
      </c>
      <c r="K1149" s="24" t="s">
        <v>70</v>
      </c>
      <c r="L1149" s="26">
        <v>4</v>
      </c>
      <c r="M1149" s="27">
        <v>2539</v>
      </c>
      <c r="N1149" s="28" t="s">
        <v>1789</v>
      </c>
      <c r="O1149" s="29" t="s">
        <v>796</v>
      </c>
      <c r="P1149" s="29" t="s">
        <v>73</v>
      </c>
      <c r="Q1149" s="30">
        <v>4</v>
      </c>
      <c r="R1149" s="6" t="s">
        <v>41</v>
      </c>
      <c r="S1149" s="8">
        <v>1</v>
      </c>
      <c r="T1149" s="23">
        <v>1</v>
      </c>
      <c r="U1149" s="23">
        <v>1</v>
      </c>
      <c r="V1149" s="23">
        <v>1</v>
      </c>
      <c r="W1149" s="5">
        <f t="shared" si="34"/>
        <v>4</v>
      </c>
      <c r="X1149" s="5">
        <f t="shared" si="35"/>
        <v>0</v>
      </c>
      <c r="Y1149" s="13">
        <v>377056000</v>
      </c>
      <c r="Z1149" s="20">
        <v>345</v>
      </c>
      <c r="AA1149" s="20">
        <v>355</v>
      </c>
      <c r="AB1149" s="20">
        <v>365</v>
      </c>
      <c r="AC1149" s="51"/>
    </row>
    <row r="1150" spans="1:29" s="4" customFormat="1" ht="13.5" customHeight="1" x14ac:dyDescent="0.25">
      <c r="A1150" s="25">
        <v>10</v>
      </c>
      <c r="B1150" s="24" t="s">
        <v>1784</v>
      </c>
      <c r="C1150" s="24" t="s">
        <v>31</v>
      </c>
      <c r="D1150" s="25">
        <v>8</v>
      </c>
      <c r="E1150" s="25" t="s">
        <v>74</v>
      </c>
      <c r="F1150" s="24" t="s">
        <v>33</v>
      </c>
      <c r="G1150" s="24" t="s">
        <v>69</v>
      </c>
      <c r="H1150" s="24" t="s">
        <v>35</v>
      </c>
      <c r="I1150" s="24"/>
      <c r="J1150" s="24" t="s">
        <v>36</v>
      </c>
      <c r="K1150" s="24" t="s">
        <v>70</v>
      </c>
      <c r="L1150" s="26">
        <v>4</v>
      </c>
      <c r="M1150" s="27">
        <v>2539</v>
      </c>
      <c r="N1150" s="28" t="s">
        <v>1789</v>
      </c>
      <c r="O1150" s="29" t="s">
        <v>1790</v>
      </c>
      <c r="P1150" s="29" t="s">
        <v>40</v>
      </c>
      <c r="Q1150" s="30">
        <v>8</v>
      </c>
      <c r="R1150" s="6" t="s">
        <v>41</v>
      </c>
      <c r="S1150" s="8">
        <v>2</v>
      </c>
      <c r="T1150" s="23">
        <v>2</v>
      </c>
      <c r="U1150" s="23">
        <v>2</v>
      </c>
      <c r="V1150" s="23">
        <v>2</v>
      </c>
      <c r="W1150" s="5">
        <f t="shared" si="34"/>
        <v>8</v>
      </c>
      <c r="X1150" s="5">
        <f t="shared" si="35"/>
        <v>0</v>
      </c>
      <c r="Y1150" s="13">
        <v>502742000</v>
      </c>
      <c r="Z1150" s="20">
        <v>459</v>
      </c>
      <c r="AA1150" s="20">
        <v>473</v>
      </c>
      <c r="AB1150" s="20">
        <v>487</v>
      </c>
      <c r="AC1150" s="51"/>
    </row>
    <row r="1151" spans="1:29" s="4" customFormat="1" ht="13.5" customHeight="1" x14ac:dyDescent="0.25">
      <c r="A1151" s="25">
        <v>10</v>
      </c>
      <c r="B1151" s="24" t="s">
        <v>1784</v>
      </c>
      <c r="C1151" s="24" t="s">
        <v>31</v>
      </c>
      <c r="D1151" s="25">
        <v>11</v>
      </c>
      <c r="E1151" s="25" t="s">
        <v>79</v>
      </c>
      <c r="F1151" s="24" t="s">
        <v>33</v>
      </c>
      <c r="G1151" s="24" t="s">
        <v>69</v>
      </c>
      <c r="H1151" s="24" t="s">
        <v>35</v>
      </c>
      <c r="I1151" s="24"/>
      <c r="J1151" s="24" t="s">
        <v>36</v>
      </c>
      <c r="K1151" s="24" t="s">
        <v>70</v>
      </c>
      <c r="L1151" s="26">
        <v>4</v>
      </c>
      <c r="M1151" s="27">
        <v>2539</v>
      </c>
      <c r="N1151" s="28" t="s">
        <v>1789</v>
      </c>
      <c r="O1151" s="29" t="s">
        <v>691</v>
      </c>
      <c r="P1151" s="29" t="s">
        <v>81</v>
      </c>
      <c r="Q1151" s="30">
        <v>4</v>
      </c>
      <c r="R1151" s="6" t="s">
        <v>41</v>
      </c>
      <c r="S1151" s="8">
        <v>1</v>
      </c>
      <c r="T1151" s="23">
        <v>1</v>
      </c>
      <c r="U1151" s="23">
        <v>1</v>
      </c>
      <c r="V1151" s="23">
        <v>1</v>
      </c>
      <c r="W1151" s="5">
        <f t="shared" si="34"/>
        <v>4</v>
      </c>
      <c r="X1151" s="5">
        <f t="shared" si="35"/>
        <v>0</v>
      </c>
      <c r="Y1151" s="13">
        <v>251371000</v>
      </c>
      <c r="Z1151" s="20">
        <v>230</v>
      </c>
      <c r="AA1151" s="20">
        <v>236</v>
      </c>
      <c r="AB1151" s="20">
        <v>243</v>
      </c>
      <c r="AC1151" s="51"/>
    </row>
    <row r="1152" spans="1:29" s="4" customFormat="1" ht="13.5" customHeight="1" x14ac:dyDescent="0.25">
      <c r="A1152" s="25">
        <v>10</v>
      </c>
      <c r="B1152" s="24" t="s">
        <v>1784</v>
      </c>
      <c r="C1152" s="24" t="s">
        <v>31</v>
      </c>
      <c r="D1152" s="25">
        <v>13</v>
      </c>
      <c r="E1152" s="25" t="s">
        <v>85</v>
      </c>
      <c r="F1152" s="24" t="s">
        <v>33</v>
      </c>
      <c r="G1152" s="24" t="s">
        <v>69</v>
      </c>
      <c r="H1152" s="24" t="s">
        <v>35</v>
      </c>
      <c r="I1152" s="24"/>
      <c r="J1152" s="24" t="s">
        <v>36</v>
      </c>
      <c r="K1152" s="24" t="s">
        <v>70</v>
      </c>
      <c r="L1152" s="26">
        <v>4</v>
      </c>
      <c r="M1152" s="27">
        <v>2539</v>
      </c>
      <c r="N1152" s="28" t="s">
        <v>1789</v>
      </c>
      <c r="O1152" s="29" t="s">
        <v>1066</v>
      </c>
      <c r="P1152" s="29" t="s">
        <v>87</v>
      </c>
      <c r="Q1152" s="30">
        <v>4</v>
      </c>
      <c r="R1152" s="6" t="s">
        <v>41</v>
      </c>
      <c r="S1152" s="8">
        <v>1</v>
      </c>
      <c r="T1152" s="23">
        <v>1</v>
      </c>
      <c r="U1152" s="23">
        <v>1</v>
      </c>
      <c r="V1152" s="23">
        <v>1</v>
      </c>
      <c r="W1152" s="5">
        <f t="shared" si="34"/>
        <v>4</v>
      </c>
      <c r="X1152" s="5">
        <f t="shared" si="35"/>
        <v>0</v>
      </c>
      <c r="Y1152" s="13">
        <v>377056000</v>
      </c>
      <c r="Z1152" s="20">
        <v>345</v>
      </c>
      <c r="AA1152" s="20">
        <v>355</v>
      </c>
      <c r="AB1152" s="20">
        <v>365</v>
      </c>
      <c r="AC1152" s="51"/>
    </row>
    <row r="1153" spans="1:29" s="4" customFormat="1" ht="13.5" customHeight="1" x14ac:dyDescent="0.25">
      <c r="A1153" s="25">
        <v>10</v>
      </c>
      <c r="B1153" s="24" t="s">
        <v>1784</v>
      </c>
      <c r="C1153" s="24" t="s">
        <v>149</v>
      </c>
      <c r="D1153" s="25">
        <v>14</v>
      </c>
      <c r="E1153" s="25" t="s">
        <v>557</v>
      </c>
      <c r="F1153" s="24" t="s">
        <v>33</v>
      </c>
      <c r="G1153" s="24" t="s">
        <v>558</v>
      </c>
      <c r="H1153" s="24" t="s">
        <v>35</v>
      </c>
      <c r="I1153" s="24"/>
      <c r="J1153" s="24" t="s">
        <v>36</v>
      </c>
      <c r="K1153" s="24" t="s">
        <v>93</v>
      </c>
      <c r="L1153" s="26">
        <v>5</v>
      </c>
      <c r="M1153" s="27">
        <v>2815</v>
      </c>
      <c r="N1153" s="28" t="s">
        <v>1791</v>
      </c>
      <c r="O1153" s="29" t="s">
        <v>1068</v>
      </c>
      <c r="P1153" s="29" t="s">
        <v>561</v>
      </c>
      <c r="Q1153" s="30">
        <v>4</v>
      </c>
      <c r="R1153" s="6" t="s">
        <v>41</v>
      </c>
      <c r="S1153" s="8">
        <v>1</v>
      </c>
      <c r="T1153" s="23">
        <v>1</v>
      </c>
      <c r="U1153" s="23">
        <v>1</v>
      </c>
      <c r="V1153" s="23">
        <v>1</v>
      </c>
      <c r="W1153" s="5">
        <f t="shared" si="34"/>
        <v>4</v>
      </c>
      <c r="X1153" s="5">
        <f t="shared" si="35"/>
        <v>0</v>
      </c>
      <c r="Y1153" s="13">
        <v>1621471000</v>
      </c>
      <c r="Z1153" s="20">
        <v>1482</v>
      </c>
      <c r="AA1153" s="20">
        <v>1525</v>
      </c>
      <c r="AB1153" s="20">
        <v>1569</v>
      </c>
      <c r="AC1153" s="51"/>
    </row>
    <row r="1154" spans="1:29" s="4" customFormat="1" ht="13.5" customHeight="1" x14ac:dyDescent="0.25">
      <c r="A1154" s="25">
        <v>10</v>
      </c>
      <c r="B1154" s="24" t="s">
        <v>1784</v>
      </c>
      <c r="C1154" s="24" t="s">
        <v>88</v>
      </c>
      <c r="D1154" s="25">
        <v>15</v>
      </c>
      <c r="E1154" s="25" t="s">
        <v>89</v>
      </c>
      <c r="F1154" s="24" t="s">
        <v>90</v>
      </c>
      <c r="G1154" s="24" t="s">
        <v>91</v>
      </c>
      <c r="H1154" s="24" t="s">
        <v>35</v>
      </c>
      <c r="I1154" s="24" t="s">
        <v>92</v>
      </c>
      <c r="J1154" s="24" t="s">
        <v>36</v>
      </c>
      <c r="K1154" s="24" t="s">
        <v>93</v>
      </c>
      <c r="L1154" s="26">
        <v>6</v>
      </c>
      <c r="M1154" s="27">
        <v>2267</v>
      </c>
      <c r="N1154" s="28" t="s">
        <v>1792</v>
      </c>
      <c r="O1154" s="29" t="s">
        <v>1793</v>
      </c>
      <c r="P1154" s="29" t="s">
        <v>67</v>
      </c>
      <c r="Q1154" s="30">
        <v>2500</v>
      </c>
      <c r="R1154" s="6" t="s">
        <v>41</v>
      </c>
      <c r="S1154" s="8">
        <v>625</v>
      </c>
      <c r="T1154" s="23">
        <v>625</v>
      </c>
      <c r="U1154" s="23">
        <v>625</v>
      </c>
      <c r="V1154" s="23">
        <v>625</v>
      </c>
      <c r="W1154" s="5">
        <f t="shared" si="34"/>
        <v>2500</v>
      </c>
      <c r="X1154" s="5">
        <f t="shared" si="35"/>
        <v>0</v>
      </c>
      <c r="Y1154" s="13">
        <v>1851039000</v>
      </c>
      <c r="Z1154" s="20">
        <v>1691</v>
      </c>
      <c r="AA1154" s="20">
        <v>1741</v>
      </c>
      <c r="AB1154" s="20">
        <v>1791</v>
      </c>
      <c r="AC1154" s="51"/>
    </row>
    <row r="1155" spans="1:29" s="4" customFormat="1" ht="13.5" customHeight="1" x14ac:dyDescent="0.25">
      <c r="A1155" s="25">
        <v>10</v>
      </c>
      <c r="B1155" s="24" t="s">
        <v>1784</v>
      </c>
      <c r="C1155" s="24" t="s">
        <v>31</v>
      </c>
      <c r="D1155" s="25">
        <v>16</v>
      </c>
      <c r="E1155" s="25" t="s">
        <v>96</v>
      </c>
      <c r="F1155" s="24" t="s">
        <v>33</v>
      </c>
      <c r="G1155" s="24" t="s">
        <v>97</v>
      </c>
      <c r="H1155" s="24" t="s">
        <v>59</v>
      </c>
      <c r="I1155" s="24" t="s">
        <v>60</v>
      </c>
      <c r="J1155" s="24" t="s">
        <v>36</v>
      </c>
      <c r="K1155" s="24" t="s">
        <v>93</v>
      </c>
      <c r="L1155" s="26">
        <v>7</v>
      </c>
      <c r="M1155" s="27">
        <v>2300</v>
      </c>
      <c r="N1155" s="28" t="s">
        <v>1794</v>
      </c>
      <c r="O1155" s="29" t="s">
        <v>430</v>
      </c>
      <c r="P1155" s="29" t="s">
        <v>100</v>
      </c>
      <c r="Q1155" s="30">
        <v>4</v>
      </c>
      <c r="R1155" s="6" t="s">
        <v>41</v>
      </c>
      <c r="S1155" s="8">
        <v>1</v>
      </c>
      <c r="T1155" s="23">
        <v>1</v>
      </c>
      <c r="U1155" s="23">
        <v>1</v>
      </c>
      <c r="V1155" s="23">
        <v>1</v>
      </c>
      <c r="W1155" s="5">
        <f t="shared" si="34"/>
        <v>4</v>
      </c>
      <c r="X1155" s="5">
        <f t="shared" si="35"/>
        <v>0</v>
      </c>
      <c r="Y1155" s="13">
        <v>2856719000</v>
      </c>
      <c r="Z1155" s="20">
        <v>2610</v>
      </c>
      <c r="AA1155" s="20">
        <v>2686</v>
      </c>
      <c r="AB1155" s="20">
        <v>2765</v>
      </c>
      <c r="AC1155" s="51"/>
    </row>
    <row r="1156" spans="1:29" s="4" customFormat="1" ht="13.5" customHeight="1" x14ac:dyDescent="0.25">
      <c r="A1156" s="25">
        <v>10</v>
      </c>
      <c r="B1156" s="24" t="s">
        <v>1784</v>
      </c>
      <c r="C1156" s="24" t="s">
        <v>101</v>
      </c>
      <c r="D1156" s="25">
        <v>46</v>
      </c>
      <c r="E1156" s="25" t="s">
        <v>102</v>
      </c>
      <c r="F1156" s="24" t="s">
        <v>103</v>
      </c>
      <c r="G1156" s="24" t="s">
        <v>104</v>
      </c>
      <c r="H1156" s="24" t="s">
        <v>59</v>
      </c>
      <c r="I1156" s="24" t="s">
        <v>105</v>
      </c>
      <c r="J1156" s="24" t="s">
        <v>106</v>
      </c>
      <c r="K1156" s="24" t="s">
        <v>107</v>
      </c>
      <c r="L1156" s="26">
        <v>8</v>
      </c>
      <c r="M1156" s="27">
        <v>2359</v>
      </c>
      <c r="N1156" s="28" t="s">
        <v>1795</v>
      </c>
      <c r="O1156" s="29" t="s">
        <v>1796</v>
      </c>
      <c r="P1156" s="29" t="s">
        <v>110</v>
      </c>
      <c r="Q1156" s="30">
        <v>3200</v>
      </c>
      <c r="R1156" s="6" t="s">
        <v>41</v>
      </c>
      <c r="S1156" s="8">
        <v>800</v>
      </c>
      <c r="T1156" s="23">
        <v>800</v>
      </c>
      <c r="U1156" s="23">
        <v>800</v>
      </c>
      <c r="V1156" s="23">
        <v>800</v>
      </c>
      <c r="W1156" s="5">
        <f t="shared" si="34"/>
        <v>3200</v>
      </c>
      <c r="X1156" s="5">
        <f t="shared" si="35"/>
        <v>0</v>
      </c>
      <c r="Y1156" s="13">
        <v>2856719000</v>
      </c>
      <c r="Z1156" s="20">
        <v>2610</v>
      </c>
      <c r="AA1156" s="20">
        <v>2686</v>
      </c>
      <c r="AB1156" s="20">
        <v>2765</v>
      </c>
      <c r="AC1156" s="51"/>
    </row>
    <row r="1157" spans="1:29" s="4" customFormat="1" ht="13.5" customHeight="1" x14ac:dyDescent="0.25">
      <c r="A1157" s="25">
        <v>10</v>
      </c>
      <c r="B1157" s="24" t="s">
        <v>1784</v>
      </c>
      <c r="C1157" s="24" t="s">
        <v>101</v>
      </c>
      <c r="D1157" s="25">
        <v>47</v>
      </c>
      <c r="E1157" s="25" t="s">
        <v>111</v>
      </c>
      <c r="F1157" s="24" t="s">
        <v>103</v>
      </c>
      <c r="G1157" s="24" t="s">
        <v>112</v>
      </c>
      <c r="H1157" s="24" t="s">
        <v>59</v>
      </c>
      <c r="I1157" s="24" t="s">
        <v>105</v>
      </c>
      <c r="J1157" s="24" t="s">
        <v>106</v>
      </c>
      <c r="K1157" s="24" t="s">
        <v>107</v>
      </c>
      <c r="L1157" s="26">
        <v>8</v>
      </c>
      <c r="M1157" s="27">
        <v>2359</v>
      </c>
      <c r="N1157" s="28" t="s">
        <v>1795</v>
      </c>
      <c r="O1157" s="29" t="s">
        <v>1797</v>
      </c>
      <c r="P1157" s="29" t="s">
        <v>114</v>
      </c>
      <c r="Q1157" s="30">
        <v>10000</v>
      </c>
      <c r="R1157" s="6" t="s">
        <v>119</v>
      </c>
      <c r="S1157" s="8">
        <v>10000</v>
      </c>
      <c r="T1157" s="23">
        <v>10000</v>
      </c>
      <c r="U1157" s="23">
        <v>10000</v>
      </c>
      <c r="V1157" s="23">
        <v>10000</v>
      </c>
      <c r="W1157" s="5">
        <f t="shared" si="34"/>
        <v>10000</v>
      </c>
      <c r="X1157" s="5">
        <f t="shared" si="35"/>
        <v>0</v>
      </c>
      <c r="Y1157" s="13">
        <v>5713449000</v>
      </c>
      <c r="Z1157" s="20">
        <v>5221</v>
      </c>
      <c r="AA1157" s="20">
        <v>5373</v>
      </c>
      <c r="AB1157" s="20">
        <v>5529</v>
      </c>
      <c r="AC1157" s="51"/>
    </row>
    <row r="1158" spans="1:29" s="4" customFormat="1" ht="13.5" customHeight="1" x14ac:dyDescent="0.25">
      <c r="A1158" s="25">
        <v>10</v>
      </c>
      <c r="B1158" s="24" t="s">
        <v>1784</v>
      </c>
      <c r="C1158" s="24" t="s">
        <v>101</v>
      </c>
      <c r="D1158" s="25">
        <v>48</v>
      </c>
      <c r="E1158" s="25" t="s">
        <v>115</v>
      </c>
      <c r="F1158" s="24" t="s">
        <v>103</v>
      </c>
      <c r="G1158" s="24" t="s">
        <v>116</v>
      </c>
      <c r="H1158" s="24" t="s">
        <v>59</v>
      </c>
      <c r="I1158" s="24" t="s">
        <v>105</v>
      </c>
      <c r="J1158" s="24" t="s">
        <v>106</v>
      </c>
      <c r="K1158" s="24" t="s">
        <v>107</v>
      </c>
      <c r="L1158" s="26">
        <v>8</v>
      </c>
      <c r="M1158" s="27">
        <v>2359</v>
      </c>
      <c r="N1158" s="28" t="s">
        <v>1795</v>
      </c>
      <c r="O1158" s="29" t="s">
        <v>1798</v>
      </c>
      <c r="P1158" s="29" t="s">
        <v>118</v>
      </c>
      <c r="Q1158" s="30">
        <v>3650</v>
      </c>
      <c r="R1158" s="6" t="s">
        <v>119</v>
      </c>
      <c r="S1158" s="8">
        <v>3650</v>
      </c>
      <c r="T1158" s="23">
        <v>3650</v>
      </c>
      <c r="U1158" s="23">
        <v>3650</v>
      </c>
      <c r="V1158" s="23">
        <v>3650</v>
      </c>
      <c r="W1158" s="5">
        <f t="shared" si="34"/>
        <v>3650</v>
      </c>
      <c r="X1158" s="5">
        <f t="shared" si="35"/>
        <v>0</v>
      </c>
      <c r="Y1158" s="13">
        <v>8570168000</v>
      </c>
      <c r="Z1158" s="20">
        <v>7831</v>
      </c>
      <c r="AA1158" s="20">
        <v>8059</v>
      </c>
      <c r="AB1158" s="20">
        <v>8294</v>
      </c>
      <c r="AC1158" s="51"/>
    </row>
    <row r="1159" spans="1:29" s="4" customFormat="1" ht="13.5" customHeight="1" x14ac:dyDescent="0.25">
      <c r="A1159" s="25">
        <v>10</v>
      </c>
      <c r="B1159" s="24" t="s">
        <v>1784</v>
      </c>
      <c r="C1159" s="24" t="s">
        <v>101</v>
      </c>
      <c r="D1159" s="25">
        <v>49</v>
      </c>
      <c r="E1159" s="25" t="s">
        <v>435</v>
      </c>
      <c r="F1159" s="24" t="s">
        <v>103</v>
      </c>
      <c r="G1159" s="24" t="s">
        <v>436</v>
      </c>
      <c r="H1159" s="24" t="s">
        <v>59</v>
      </c>
      <c r="I1159" s="24" t="s">
        <v>105</v>
      </c>
      <c r="J1159" s="24" t="s">
        <v>106</v>
      </c>
      <c r="K1159" s="24" t="s">
        <v>437</v>
      </c>
      <c r="L1159" s="26">
        <v>9</v>
      </c>
      <c r="M1159" s="27">
        <v>2765</v>
      </c>
      <c r="N1159" s="28" t="s">
        <v>1799</v>
      </c>
      <c r="O1159" s="29" t="s">
        <v>1800</v>
      </c>
      <c r="P1159" s="29" t="s">
        <v>440</v>
      </c>
      <c r="Q1159" s="30">
        <v>230</v>
      </c>
      <c r="R1159" s="6" t="s">
        <v>119</v>
      </c>
      <c r="S1159" s="8">
        <v>230</v>
      </c>
      <c r="T1159" s="23">
        <v>230</v>
      </c>
      <c r="U1159" s="23">
        <v>230</v>
      </c>
      <c r="V1159" s="23">
        <v>230</v>
      </c>
      <c r="W1159" s="5">
        <f t="shared" si="34"/>
        <v>230</v>
      </c>
      <c r="X1159" s="5">
        <f t="shared" si="35"/>
        <v>0</v>
      </c>
      <c r="Y1159" s="13">
        <v>1142692000</v>
      </c>
      <c r="Z1159" s="20">
        <v>1044</v>
      </c>
      <c r="AA1159" s="20">
        <v>1075</v>
      </c>
      <c r="AB1159" s="20">
        <v>1106</v>
      </c>
      <c r="AC1159" s="51"/>
    </row>
    <row r="1160" spans="1:29" s="4" customFormat="1" ht="13.5" customHeight="1" x14ac:dyDescent="0.25">
      <c r="A1160" s="25">
        <v>10</v>
      </c>
      <c r="B1160" s="24" t="s">
        <v>1784</v>
      </c>
      <c r="C1160" s="24" t="s">
        <v>120</v>
      </c>
      <c r="D1160" s="25">
        <v>17</v>
      </c>
      <c r="E1160" s="25" t="s">
        <v>121</v>
      </c>
      <c r="F1160" s="24" t="s">
        <v>122</v>
      </c>
      <c r="G1160" s="24" t="s">
        <v>123</v>
      </c>
      <c r="H1160" s="24" t="s">
        <v>59</v>
      </c>
      <c r="I1160" s="24" t="s">
        <v>124</v>
      </c>
      <c r="J1160" s="24" t="s">
        <v>106</v>
      </c>
      <c r="K1160" s="24" t="s">
        <v>125</v>
      </c>
      <c r="L1160" s="26">
        <v>10</v>
      </c>
      <c r="M1160" s="27">
        <v>2540</v>
      </c>
      <c r="N1160" s="28" t="s">
        <v>1801</v>
      </c>
      <c r="O1160" s="29" t="s">
        <v>1802</v>
      </c>
      <c r="P1160" s="29" t="s">
        <v>128</v>
      </c>
      <c r="Q1160" s="30">
        <v>600</v>
      </c>
      <c r="R1160" s="6" t="s">
        <v>41</v>
      </c>
      <c r="S1160" s="8">
        <v>150</v>
      </c>
      <c r="T1160" s="23">
        <v>150</v>
      </c>
      <c r="U1160" s="23">
        <v>150</v>
      </c>
      <c r="V1160" s="23">
        <v>150</v>
      </c>
      <c r="W1160" s="5">
        <f t="shared" si="34"/>
        <v>600</v>
      </c>
      <c r="X1160" s="5">
        <f t="shared" si="35"/>
        <v>0</v>
      </c>
      <c r="Y1160" s="13">
        <v>857019000</v>
      </c>
      <c r="Z1160" s="20">
        <v>783</v>
      </c>
      <c r="AA1160" s="20">
        <v>806</v>
      </c>
      <c r="AB1160" s="20">
        <v>829</v>
      </c>
      <c r="AC1160" s="51"/>
    </row>
    <row r="1161" spans="1:29" s="4" customFormat="1" ht="13.5" customHeight="1" x14ac:dyDescent="0.25">
      <c r="A1161" s="25">
        <v>10</v>
      </c>
      <c r="B1161" s="24" t="s">
        <v>1784</v>
      </c>
      <c r="C1161" s="24" t="s">
        <v>120</v>
      </c>
      <c r="D1161" s="25">
        <v>18</v>
      </c>
      <c r="E1161" s="25" t="s">
        <v>129</v>
      </c>
      <c r="F1161" s="24" t="s">
        <v>122</v>
      </c>
      <c r="G1161" s="24" t="s">
        <v>130</v>
      </c>
      <c r="H1161" s="24" t="s">
        <v>59</v>
      </c>
      <c r="I1161" s="24" t="s">
        <v>124</v>
      </c>
      <c r="J1161" s="24" t="s">
        <v>106</v>
      </c>
      <c r="K1161" s="24" t="s">
        <v>125</v>
      </c>
      <c r="L1161" s="26">
        <v>10</v>
      </c>
      <c r="M1161" s="27">
        <v>2540</v>
      </c>
      <c r="N1161" s="28" t="s">
        <v>1801</v>
      </c>
      <c r="O1161" s="29" t="s">
        <v>1803</v>
      </c>
      <c r="P1161" s="29" t="s">
        <v>132</v>
      </c>
      <c r="Q1161" s="30">
        <v>200</v>
      </c>
      <c r="R1161" s="6" t="s">
        <v>41</v>
      </c>
      <c r="S1161" s="8">
        <v>50</v>
      </c>
      <c r="T1161" s="23">
        <v>50</v>
      </c>
      <c r="U1161" s="23">
        <v>50</v>
      </c>
      <c r="V1161" s="23">
        <v>50</v>
      </c>
      <c r="W1161" s="5">
        <f t="shared" ref="W1161:W1224" si="36">IF(R1161="Constante",SUM(S1161:V1161)/4,IF(R1161="Suma",SUM(S1161:V1161),0))</f>
        <v>200</v>
      </c>
      <c r="X1161" s="5">
        <f t="shared" ref="X1161:X1224" si="37">Q1161-W1161</f>
        <v>0</v>
      </c>
      <c r="Y1161" s="13">
        <v>285673000</v>
      </c>
      <c r="Z1161" s="20">
        <v>261</v>
      </c>
      <c r="AA1161" s="20">
        <v>269</v>
      </c>
      <c r="AB1161" s="20">
        <v>276</v>
      </c>
      <c r="AC1161" s="51"/>
    </row>
    <row r="1162" spans="1:29" s="4" customFormat="1" ht="13.5" customHeight="1" x14ac:dyDescent="0.25">
      <c r="A1162" s="25">
        <v>10</v>
      </c>
      <c r="B1162" s="24" t="s">
        <v>1784</v>
      </c>
      <c r="C1162" s="24" t="s">
        <v>120</v>
      </c>
      <c r="D1162" s="25">
        <v>19</v>
      </c>
      <c r="E1162" s="25" t="s">
        <v>133</v>
      </c>
      <c r="F1162" s="24" t="s">
        <v>122</v>
      </c>
      <c r="G1162" s="24" t="s">
        <v>134</v>
      </c>
      <c r="H1162" s="24" t="s">
        <v>59</v>
      </c>
      <c r="I1162" s="24" t="s">
        <v>124</v>
      </c>
      <c r="J1162" s="24" t="s">
        <v>106</v>
      </c>
      <c r="K1162" s="24" t="s">
        <v>125</v>
      </c>
      <c r="L1162" s="26">
        <v>10</v>
      </c>
      <c r="M1162" s="27">
        <v>2540</v>
      </c>
      <c r="N1162" s="28" t="s">
        <v>1801</v>
      </c>
      <c r="O1162" s="29" t="s">
        <v>1804</v>
      </c>
      <c r="P1162" s="29" t="s">
        <v>136</v>
      </c>
      <c r="Q1162" s="30">
        <v>1600</v>
      </c>
      <c r="R1162" s="6" t="s">
        <v>41</v>
      </c>
      <c r="S1162" s="8">
        <v>400</v>
      </c>
      <c r="T1162" s="23">
        <v>400</v>
      </c>
      <c r="U1162" s="23">
        <v>400</v>
      </c>
      <c r="V1162" s="23">
        <v>400</v>
      </c>
      <c r="W1162" s="5">
        <f t="shared" si="36"/>
        <v>1600</v>
      </c>
      <c r="X1162" s="5">
        <f t="shared" si="37"/>
        <v>0</v>
      </c>
      <c r="Y1162" s="13">
        <v>1599759000</v>
      </c>
      <c r="Z1162" s="20">
        <v>1462</v>
      </c>
      <c r="AA1162" s="20">
        <v>1504</v>
      </c>
      <c r="AB1162" s="20">
        <v>1548</v>
      </c>
      <c r="AC1162" s="51"/>
    </row>
    <row r="1163" spans="1:29" s="4" customFormat="1" ht="13.5" customHeight="1" x14ac:dyDescent="0.25">
      <c r="A1163" s="25">
        <v>10</v>
      </c>
      <c r="B1163" s="24" t="s">
        <v>1784</v>
      </c>
      <c r="C1163" s="24" t="s">
        <v>120</v>
      </c>
      <c r="D1163" s="25">
        <v>20</v>
      </c>
      <c r="E1163" s="25" t="s">
        <v>137</v>
      </c>
      <c r="F1163" s="24" t="s">
        <v>122</v>
      </c>
      <c r="G1163" s="24" t="s">
        <v>138</v>
      </c>
      <c r="H1163" s="24" t="s">
        <v>59</v>
      </c>
      <c r="I1163" s="24" t="s">
        <v>124</v>
      </c>
      <c r="J1163" s="24" t="s">
        <v>106</v>
      </c>
      <c r="K1163" s="24" t="s">
        <v>125</v>
      </c>
      <c r="L1163" s="26">
        <v>10</v>
      </c>
      <c r="M1163" s="27">
        <v>2540</v>
      </c>
      <c r="N1163" s="28" t="s">
        <v>1801</v>
      </c>
      <c r="O1163" s="29" t="s">
        <v>1805</v>
      </c>
      <c r="P1163" s="29" t="s">
        <v>140</v>
      </c>
      <c r="Q1163" s="30">
        <v>350</v>
      </c>
      <c r="R1163" s="6" t="s">
        <v>41</v>
      </c>
      <c r="S1163" s="8">
        <v>85</v>
      </c>
      <c r="T1163" s="23">
        <v>90</v>
      </c>
      <c r="U1163" s="23">
        <v>90</v>
      </c>
      <c r="V1163" s="23">
        <v>85</v>
      </c>
      <c r="W1163" s="5">
        <f t="shared" si="36"/>
        <v>350</v>
      </c>
      <c r="X1163" s="5">
        <f t="shared" si="37"/>
        <v>0</v>
      </c>
      <c r="Y1163" s="13">
        <v>342812000</v>
      </c>
      <c r="Z1163" s="20">
        <v>313</v>
      </c>
      <c r="AA1163" s="20">
        <v>322</v>
      </c>
      <c r="AB1163" s="20">
        <v>332</v>
      </c>
      <c r="AC1163" s="51"/>
    </row>
    <row r="1164" spans="1:29" s="4" customFormat="1" ht="13.5" customHeight="1" x14ac:dyDescent="0.25">
      <c r="A1164" s="25">
        <v>10</v>
      </c>
      <c r="B1164" s="24" t="s">
        <v>1784</v>
      </c>
      <c r="C1164" s="24" t="s">
        <v>120</v>
      </c>
      <c r="D1164" s="25">
        <v>22</v>
      </c>
      <c r="E1164" s="25" t="s">
        <v>903</v>
      </c>
      <c r="F1164" s="24" t="s">
        <v>122</v>
      </c>
      <c r="G1164" s="24" t="s">
        <v>904</v>
      </c>
      <c r="H1164" s="24" t="s">
        <v>59</v>
      </c>
      <c r="I1164" s="24"/>
      <c r="J1164" s="24" t="s">
        <v>106</v>
      </c>
      <c r="K1164" s="24" t="s">
        <v>125</v>
      </c>
      <c r="L1164" s="26">
        <v>10</v>
      </c>
      <c r="M1164" s="27">
        <v>2540</v>
      </c>
      <c r="N1164" s="28" t="s">
        <v>1801</v>
      </c>
      <c r="O1164" s="29" t="s">
        <v>1806</v>
      </c>
      <c r="P1164" s="29" t="s">
        <v>906</v>
      </c>
      <c r="Q1164" s="30">
        <v>800</v>
      </c>
      <c r="R1164" s="6" t="s">
        <v>41</v>
      </c>
      <c r="S1164" s="8">
        <v>200</v>
      </c>
      <c r="T1164" s="23">
        <v>200</v>
      </c>
      <c r="U1164" s="23">
        <v>200</v>
      </c>
      <c r="V1164" s="23">
        <v>200</v>
      </c>
      <c r="W1164" s="5">
        <f t="shared" si="36"/>
        <v>800</v>
      </c>
      <c r="X1164" s="5">
        <f t="shared" si="37"/>
        <v>0</v>
      </c>
      <c r="Y1164" s="13">
        <v>342812000</v>
      </c>
      <c r="Z1164" s="20">
        <v>313</v>
      </c>
      <c r="AA1164" s="20">
        <v>322</v>
      </c>
      <c r="AB1164" s="20">
        <v>332</v>
      </c>
      <c r="AC1164" s="51"/>
    </row>
    <row r="1165" spans="1:29" s="4" customFormat="1" ht="13.5" customHeight="1" x14ac:dyDescent="0.25">
      <c r="A1165" s="25">
        <v>10</v>
      </c>
      <c r="B1165" s="24" t="s">
        <v>1784</v>
      </c>
      <c r="C1165" s="24" t="s">
        <v>120</v>
      </c>
      <c r="D1165" s="25">
        <v>23</v>
      </c>
      <c r="E1165" s="25" t="s">
        <v>145</v>
      </c>
      <c r="F1165" s="24" t="s">
        <v>122</v>
      </c>
      <c r="G1165" s="24" t="s">
        <v>146</v>
      </c>
      <c r="H1165" s="24" t="s">
        <v>35</v>
      </c>
      <c r="I1165" s="24"/>
      <c r="J1165" s="24" t="s">
        <v>106</v>
      </c>
      <c r="K1165" s="24" t="s">
        <v>125</v>
      </c>
      <c r="L1165" s="26">
        <v>10</v>
      </c>
      <c r="M1165" s="27">
        <v>2540</v>
      </c>
      <c r="N1165" s="28" t="s">
        <v>1801</v>
      </c>
      <c r="O1165" s="29" t="s">
        <v>1807</v>
      </c>
      <c r="P1165" s="29" t="s">
        <v>148</v>
      </c>
      <c r="Q1165" s="30">
        <v>3200</v>
      </c>
      <c r="R1165" s="6" t="s">
        <v>41</v>
      </c>
      <c r="S1165" s="8">
        <v>800</v>
      </c>
      <c r="T1165" s="23">
        <v>800</v>
      </c>
      <c r="U1165" s="23">
        <v>800</v>
      </c>
      <c r="V1165" s="23">
        <v>800</v>
      </c>
      <c r="W1165" s="5">
        <f t="shared" si="36"/>
        <v>3200</v>
      </c>
      <c r="X1165" s="5">
        <f t="shared" si="37"/>
        <v>0</v>
      </c>
      <c r="Y1165" s="13">
        <v>1678610000</v>
      </c>
      <c r="Z1165" s="20">
        <v>1534</v>
      </c>
      <c r="AA1165" s="20">
        <v>1578</v>
      </c>
      <c r="AB1165" s="20">
        <v>1624</v>
      </c>
      <c r="AC1165" s="51"/>
    </row>
    <row r="1166" spans="1:29" s="4" customFormat="1" ht="13.5" customHeight="1" x14ac:dyDescent="0.25">
      <c r="A1166" s="25">
        <v>10</v>
      </c>
      <c r="B1166" s="24" t="s">
        <v>1784</v>
      </c>
      <c r="C1166" s="24" t="s">
        <v>149</v>
      </c>
      <c r="D1166" s="25">
        <v>100</v>
      </c>
      <c r="E1166" s="25" t="s">
        <v>150</v>
      </c>
      <c r="F1166" s="24" t="s">
        <v>151</v>
      </c>
      <c r="G1166" s="24" t="s">
        <v>152</v>
      </c>
      <c r="H1166" s="24" t="s">
        <v>59</v>
      </c>
      <c r="I1166" s="24"/>
      <c r="J1166" s="24" t="s">
        <v>153</v>
      </c>
      <c r="K1166" s="24" t="s">
        <v>154</v>
      </c>
      <c r="L1166" s="26">
        <v>11</v>
      </c>
      <c r="M1166" s="27">
        <v>2479</v>
      </c>
      <c r="N1166" s="28" t="s">
        <v>1808</v>
      </c>
      <c r="O1166" s="29" t="s">
        <v>1809</v>
      </c>
      <c r="P1166" s="29" t="s">
        <v>157</v>
      </c>
      <c r="Q1166" s="30">
        <v>4</v>
      </c>
      <c r="R1166" s="6" t="s">
        <v>41</v>
      </c>
      <c r="S1166" s="8">
        <v>1</v>
      </c>
      <c r="T1166" s="23">
        <v>1</v>
      </c>
      <c r="U1166" s="23">
        <v>1</v>
      </c>
      <c r="V1166" s="23">
        <v>1</v>
      </c>
      <c r="W1166" s="5">
        <f t="shared" si="36"/>
        <v>4</v>
      </c>
      <c r="X1166" s="5">
        <f t="shared" si="37"/>
        <v>0</v>
      </c>
      <c r="Y1166" s="13">
        <v>685613000</v>
      </c>
      <c r="Z1166" s="20">
        <v>626</v>
      </c>
      <c r="AA1166" s="20">
        <v>645</v>
      </c>
      <c r="AB1166" s="20">
        <v>663</v>
      </c>
      <c r="AC1166" s="51"/>
    </row>
    <row r="1167" spans="1:29" s="4" customFormat="1" ht="13.5" customHeight="1" x14ac:dyDescent="0.25">
      <c r="A1167" s="25">
        <v>10</v>
      </c>
      <c r="B1167" s="24" t="s">
        <v>1784</v>
      </c>
      <c r="C1167" s="24" t="s">
        <v>149</v>
      </c>
      <c r="D1167" s="25">
        <v>101</v>
      </c>
      <c r="E1167" s="25" t="s">
        <v>158</v>
      </c>
      <c r="F1167" s="24" t="s">
        <v>151</v>
      </c>
      <c r="G1167" s="24" t="s">
        <v>152</v>
      </c>
      <c r="H1167" s="24" t="s">
        <v>59</v>
      </c>
      <c r="I1167" s="24"/>
      <c r="J1167" s="24" t="s">
        <v>153</v>
      </c>
      <c r="K1167" s="24" t="s">
        <v>154</v>
      </c>
      <c r="L1167" s="26">
        <v>11</v>
      </c>
      <c r="M1167" s="27">
        <v>2479</v>
      </c>
      <c r="N1167" s="28" t="s">
        <v>1808</v>
      </c>
      <c r="O1167" s="29" t="s">
        <v>1810</v>
      </c>
      <c r="P1167" s="29" t="s">
        <v>160</v>
      </c>
      <c r="Q1167" s="30">
        <v>1</v>
      </c>
      <c r="R1167" s="6" t="s">
        <v>119</v>
      </c>
      <c r="S1167" s="8">
        <v>1</v>
      </c>
      <c r="T1167" s="23">
        <v>1</v>
      </c>
      <c r="U1167" s="23">
        <v>1</v>
      </c>
      <c r="V1167" s="23">
        <v>1</v>
      </c>
      <c r="W1167" s="5">
        <f t="shared" si="36"/>
        <v>1</v>
      </c>
      <c r="X1167" s="5">
        <f t="shared" si="37"/>
        <v>0</v>
      </c>
      <c r="Y1167" s="13">
        <v>114266000</v>
      </c>
      <c r="Z1167" s="20">
        <v>104</v>
      </c>
      <c r="AA1167" s="20">
        <v>107</v>
      </c>
      <c r="AB1167" s="20">
        <v>111</v>
      </c>
      <c r="AC1167" s="51"/>
    </row>
    <row r="1168" spans="1:29" s="4" customFormat="1" ht="13.5" customHeight="1" x14ac:dyDescent="0.25">
      <c r="A1168" s="25">
        <v>10</v>
      </c>
      <c r="B1168" s="24" t="s">
        <v>1784</v>
      </c>
      <c r="C1168" s="24" t="s">
        <v>161</v>
      </c>
      <c r="D1168" s="25">
        <v>25</v>
      </c>
      <c r="E1168" s="25" t="s">
        <v>162</v>
      </c>
      <c r="F1168" s="24" t="s">
        <v>163</v>
      </c>
      <c r="G1168" s="24" t="s">
        <v>164</v>
      </c>
      <c r="H1168" s="24" t="s">
        <v>35</v>
      </c>
      <c r="I1168" s="24"/>
      <c r="J1168" s="24" t="s">
        <v>106</v>
      </c>
      <c r="K1168" s="24" t="s">
        <v>165</v>
      </c>
      <c r="L1168" s="26">
        <v>12</v>
      </c>
      <c r="M1168" s="27">
        <v>2375</v>
      </c>
      <c r="N1168" s="28" t="s">
        <v>1811</v>
      </c>
      <c r="O1168" s="29" t="s">
        <v>1812</v>
      </c>
      <c r="P1168" s="29" t="s">
        <v>55</v>
      </c>
      <c r="Q1168" s="30">
        <v>800</v>
      </c>
      <c r="R1168" s="6" t="s">
        <v>41</v>
      </c>
      <c r="S1168" s="8">
        <v>200</v>
      </c>
      <c r="T1168" s="23">
        <v>200</v>
      </c>
      <c r="U1168" s="23">
        <v>200</v>
      </c>
      <c r="V1168" s="23">
        <v>200</v>
      </c>
      <c r="W1168" s="5">
        <f t="shared" si="36"/>
        <v>800</v>
      </c>
      <c r="X1168" s="5">
        <f t="shared" si="37"/>
        <v>0</v>
      </c>
      <c r="Y1168" s="13">
        <v>1107264000</v>
      </c>
      <c r="Z1168" s="20">
        <v>1012</v>
      </c>
      <c r="AA1168" s="20">
        <v>1041</v>
      </c>
      <c r="AB1168" s="20">
        <v>1072</v>
      </c>
      <c r="AC1168" s="51"/>
    </row>
    <row r="1169" spans="1:29" s="4" customFormat="1" ht="13.5" customHeight="1" x14ac:dyDescent="0.25">
      <c r="A1169" s="25">
        <v>10</v>
      </c>
      <c r="B1169" s="24" t="s">
        <v>1784</v>
      </c>
      <c r="C1169" s="24" t="s">
        <v>161</v>
      </c>
      <c r="D1169" s="25">
        <v>26</v>
      </c>
      <c r="E1169" s="25" t="s">
        <v>168</v>
      </c>
      <c r="F1169" s="24" t="s">
        <v>163</v>
      </c>
      <c r="G1169" s="24" t="s">
        <v>169</v>
      </c>
      <c r="H1169" s="24" t="s">
        <v>35</v>
      </c>
      <c r="I1169" s="24"/>
      <c r="J1169" s="24" t="s">
        <v>106</v>
      </c>
      <c r="K1169" s="24" t="s">
        <v>165</v>
      </c>
      <c r="L1169" s="26">
        <v>12</v>
      </c>
      <c r="M1169" s="27">
        <v>2375</v>
      </c>
      <c r="N1169" s="28" t="s">
        <v>1811</v>
      </c>
      <c r="O1169" s="29" t="s">
        <v>1813</v>
      </c>
      <c r="P1169" s="29" t="s">
        <v>171</v>
      </c>
      <c r="Q1169" s="30">
        <v>3000</v>
      </c>
      <c r="R1169" s="6" t="s">
        <v>41</v>
      </c>
      <c r="S1169" s="8">
        <v>750</v>
      </c>
      <c r="T1169" s="23">
        <v>750</v>
      </c>
      <c r="U1169" s="23">
        <v>750</v>
      </c>
      <c r="V1169" s="23">
        <v>750</v>
      </c>
      <c r="W1169" s="5">
        <f t="shared" si="36"/>
        <v>3000</v>
      </c>
      <c r="X1169" s="5">
        <f t="shared" si="37"/>
        <v>0</v>
      </c>
      <c r="Y1169" s="13">
        <v>1507204000</v>
      </c>
      <c r="Z1169" s="20">
        <v>1377</v>
      </c>
      <c r="AA1169" s="20">
        <v>1417</v>
      </c>
      <c r="AB1169" s="20">
        <v>1459</v>
      </c>
      <c r="AC1169" s="51"/>
    </row>
    <row r="1170" spans="1:29" s="4" customFormat="1" ht="13.5" customHeight="1" x14ac:dyDescent="0.25">
      <c r="A1170" s="25">
        <v>10</v>
      </c>
      <c r="B1170" s="24" t="s">
        <v>1784</v>
      </c>
      <c r="C1170" s="24" t="s">
        <v>161</v>
      </c>
      <c r="D1170" s="25">
        <v>27</v>
      </c>
      <c r="E1170" s="25" t="s">
        <v>172</v>
      </c>
      <c r="F1170" s="24" t="s">
        <v>163</v>
      </c>
      <c r="G1170" s="24" t="s">
        <v>173</v>
      </c>
      <c r="H1170" s="24" t="s">
        <v>35</v>
      </c>
      <c r="I1170" s="24"/>
      <c r="J1170" s="24" t="s">
        <v>106</v>
      </c>
      <c r="K1170" s="24" t="s">
        <v>165</v>
      </c>
      <c r="L1170" s="26">
        <v>12</v>
      </c>
      <c r="M1170" s="27">
        <v>2375</v>
      </c>
      <c r="N1170" s="50" t="s">
        <v>1811</v>
      </c>
      <c r="O1170" s="29" t="s">
        <v>1814</v>
      </c>
      <c r="P1170" s="29" t="s">
        <v>40</v>
      </c>
      <c r="Q1170" s="30">
        <v>1600</v>
      </c>
      <c r="R1170" s="6" t="s">
        <v>41</v>
      </c>
      <c r="S1170" s="8">
        <v>400</v>
      </c>
      <c r="T1170" s="23">
        <v>400</v>
      </c>
      <c r="U1170" s="23">
        <v>400</v>
      </c>
      <c r="V1170" s="23">
        <v>400</v>
      </c>
      <c r="W1170" s="5">
        <f t="shared" si="36"/>
        <v>1600</v>
      </c>
      <c r="X1170" s="5">
        <f t="shared" si="37"/>
        <v>0</v>
      </c>
      <c r="Y1170" s="13">
        <v>1735749000</v>
      </c>
      <c r="Z1170" s="20">
        <v>1586</v>
      </c>
      <c r="AA1170" s="20">
        <v>1632</v>
      </c>
      <c r="AB1170" s="20">
        <v>1680</v>
      </c>
      <c r="AC1170" s="51"/>
    </row>
    <row r="1171" spans="1:29" s="4" customFormat="1" ht="13.5" customHeight="1" x14ac:dyDescent="0.25">
      <c r="A1171" s="25">
        <v>10</v>
      </c>
      <c r="B1171" s="24" t="s">
        <v>1784</v>
      </c>
      <c r="C1171" s="24" t="s">
        <v>161</v>
      </c>
      <c r="D1171" s="25">
        <v>28</v>
      </c>
      <c r="E1171" s="25" t="s">
        <v>1092</v>
      </c>
      <c r="F1171" s="24" t="s">
        <v>163</v>
      </c>
      <c r="G1171" s="24" t="s">
        <v>1093</v>
      </c>
      <c r="H1171" s="24" t="s">
        <v>59</v>
      </c>
      <c r="I1171" s="24"/>
      <c r="J1171" s="24" t="s">
        <v>106</v>
      </c>
      <c r="K1171" s="24" t="s">
        <v>165</v>
      </c>
      <c r="L1171" s="26">
        <v>12</v>
      </c>
      <c r="M1171" s="27">
        <v>2375</v>
      </c>
      <c r="N1171" s="28" t="s">
        <v>1811</v>
      </c>
      <c r="O1171" s="29" t="s">
        <v>1815</v>
      </c>
      <c r="P1171" s="29" t="s">
        <v>64</v>
      </c>
      <c r="Q1171" s="30">
        <v>1</v>
      </c>
      <c r="R1171" s="6" t="s">
        <v>119</v>
      </c>
      <c r="S1171" s="8">
        <v>1</v>
      </c>
      <c r="T1171" s="23">
        <v>1</v>
      </c>
      <c r="U1171" s="23">
        <v>1</v>
      </c>
      <c r="V1171" s="23">
        <v>1</v>
      </c>
      <c r="W1171" s="5">
        <f t="shared" si="36"/>
        <v>1</v>
      </c>
      <c r="X1171" s="5">
        <f t="shared" si="37"/>
        <v>0</v>
      </c>
      <c r="Y1171" s="13">
        <v>1371226000</v>
      </c>
      <c r="Z1171" s="20">
        <v>1253</v>
      </c>
      <c r="AA1171" s="20">
        <v>1289</v>
      </c>
      <c r="AB1171" s="20">
        <v>1327</v>
      </c>
      <c r="AC1171" s="51"/>
    </row>
    <row r="1172" spans="1:29" s="4" customFormat="1" ht="13.5" customHeight="1" x14ac:dyDescent="0.25">
      <c r="A1172" s="25">
        <v>10</v>
      </c>
      <c r="B1172" s="24" t="s">
        <v>1784</v>
      </c>
      <c r="C1172" s="24" t="s">
        <v>175</v>
      </c>
      <c r="D1172" s="25">
        <v>30</v>
      </c>
      <c r="E1172" s="25" t="s">
        <v>176</v>
      </c>
      <c r="F1172" s="24" t="s">
        <v>163</v>
      </c>
      <c r="G1172" s="24" t="s">
        <v>177</v>
      </c>
      <c r="H1172" s="24" t="s">
        <v>35</v>
      </c>
      <c r="I1172" s="24"/>
      <c r="J1172" s="24" t="s">
        <v>106</v>
      </c>
      <c r="K1172" s="24" t="s">
        <v>178</v>
      </c>
      <c r="L1172" s="26">
        <v>13</v>
      </c>
      <c r="M1172" s="27">
        <v>2350</v>
      </c>
      <c r="N1172" s="28" t="s">
        <v>1816</v>
      </c>
      <c r="O1172" s="29" t="s">
        <v>1817</v>
      </c>
      <c r="P1172" s="29" t="s">
        <v>47</v>
      </c>
      <c r="Q1172" s="30">
        <v>4</v>
      </c>
      <c r="R1172" s="6" t="s">
        <v>41</v>
      </c>
      <c r="S1172" s="8">
        <v>1</v>
      </c>
      <c r="T1172" s="23">
        <v>1</v>
      </c>
      <c r="U1172" s="23">
        <v>1</v>
      </c>
      <c r="V1172" s="23">
        <v>1</v>
      </c>
      <c r="W1172" s="5">
        <f t="shared" si="36"/>
        <v>4</v>
      </c>
      <c r="X1172" s="5">
        <f t="shared" si="37"/>
        <v>0</v>
      </c>
      <c r="Y1172" s="13">
        <v>243731000</v>
      </c>
      <c r="Z1172" s="20">
        <v>223</v>
      </c>
      <c r="AA1172" s="20">
        <v>229</v>
      </c>
      <c r="AB1172" s="20">
        <v>236</v>
      </c>
      <c r="AC1172" s="51"/>
    </row>
    <row r="1173" spans="1:29" s="4" customFormat="1" ht="13.5" customHeight="1" x14ac:dyDescent="0.25">
      <c r="A1173" s="25">
        <v>10</v>
      </c>
      <c r="B1173" s="24" t="s">
        <v>1784</v>
      </c>
      <c r="C1173" s="24" t="s">
        <v>175</v>
      </c>
      <c r="D1173" s="25">
        <v>31</v>
      </c>
      <c r="E1173" s="25" t="s">
        <v>181</v>
      </c>
      <c r="F1173" s="24" t="s">
        <v>163</v>
      </c>
      <c r="G1173" s="24" t="s">
        <v>177</v>
      </c>
      <c r="H1173" s="24" t="s">
        <v>35</v>
      </c>
      <c r="I1173" s="24"/>
      <c r="J1173" s="24" t="s">
        <v>106</v>
      </c>
      <c r="K1173" s="24" t="s">
        <v>178</v>
      </c>
      <c r="L1173" s="26">
        <v>13</v>
      </c>
      <c r="M1173" s="27">
        <v>2350</v>
      </c>
      <c r="N1173" s="28" t="s">
        <v>1816</v>
      </c>
      <c r="O1173" s="29" t="s">
        <v>182</v>
      </c>
      <c r="P1173" s="29" t="s">
        <v>183</v>
      </c>
      <c r="Q1173" s="30">
        <v>4</v>
      </c>
      <c r="R1173" s="6" t="s">
        <v>41</v>
      </c>
      <c r="S1173" s="8">
        <v>1</v>
      </c>
      <c r="T1173" s="23">
        <v>1</v>
      </c>
      <c r="U1173" s="23">
        <v>1</v>
      </c>
      <c r="V1173" s="23">
        <v>1</v>
      </c>
      <c r="W1173" s="5">
        <f t="shared" si="36"/>
        <v>4</v>
      </c>
      <c r="X1173" s="5">
        <f t="shared" si="37"/>
        <v>0</v>
      </c>
      <c r="Y1173" s="13">
        <v>243731000</v>
      </c>
      <c r="Z1173" s="20">
        <v>223</v>
      </c>
      <c r="AA1173" s="20">
        <v>229</v>
      </c>
      <c r="AB1173" s="20">
        <v>236</v>
      </c>
      <c r="AC1173" s="51"/>
    </row>
    <row r="1174" spans="1:29" s="4" customFormat="1" ht="13.5" customHeight="1" x14ac:dyDescent="0.25">
      <c r="A1174" s="25">
        <v>10</v>
      </c>
      <c r="B1174" s="24" t="s">
        <v>1784</v>
      </c>
      <c r="C1174" s="24" t="s">
        <v>175</v>
      </c>
      <c r="D1174" s="25">
        <v>32</v>
      </c>
      <c r="E1174" s="25" t="s">
        <v>184</v>
      </c>
      <c r="F1174" s="24" t="s">
        <v>163</v>
      </c>
      <c r="G1174" s="24" t="s">
        <v>177</v>
      </c>
      <c r="H1174" s="24" t="s">
        <v>35</v>
      </c>
      <c r="I1174" s="24"/>
      <c r="J1174" s="24" t="s">
        <v>106</v>
      </c>
      <c r="K1174" s="24" t="s">
        <v>178</v>
      </c>
      <c r="L1174" s="26">
        <v>13</v>
      </c>
      <c r="M1174" s="27">
        <v>2350</v>
      </c>
      <c r="N1174" s="28" t="s">
        <v>1816</v>
      </c>
      <c r="O1174" s="29" t="s">
        <v>824</v>
      </c>
      <c r="P1174" s="29" t="s">
        <v>40</v>
      </c>
      <c r="Q1174" s="30">
        <v>4</v>
      </c>
      <c r="R1174" s="6" t="s">
        <v>41</v>
      </c>
      <c r="S1174" s="8">
        <v>1</v>
      </c>
      <c r="T1174" s="23">
        <v>1</v>
      </c>
      <c r="U1174" s="23">
        <v>1</v>
      </c>
      <c r="V1174" s="23">
        <v>1</v>
      </c>
      <c r="W1174" s="5">
        <f t="shared" si="36"/>
        <v>4</v>
      </c>
      <c r="X1174" s="5">
        <f t="shared" si="37"/>
        <v>0</v>
      </c>
      <c r="Y1174" s="13">
        <v>243731000</v>
      </c>
      <c r="Z1174" s="20">
        <v>223</v>
      </c>
      <c r="AA1174" s="20">
        <v>229</v>
      </c>
      <c r="AB1174" s="20">
        <v>236</v>
      </c>
      <c r="AC1174" s="51"/>
    </row>
    <row r="1175" spans="1:29" s="4" customFormat="1" ht="13.5" customHeight="1" x14ac:dyDescent="0.25">
      <c r="A1175" s="25">
        <v>10</v>
      </c>
      <c r="B1175" s="24" t="s">
        <v>1784</v>
      </c>
      <c r="C1175" s="24" t="s">
        <v>186</v>
      </c>
      <c r="D1175" s="25">
        <v>33</v>
      </c>
      <c r="E1175" s="25" t="s">
        <v>187</v>
      </c>
      <c r="F1175" s="24" t="s">
        <v>188</v>
      </c>
      <c r="G1175" s="24" t="s">
        <v>189</v>
      </c>
      <c r="H1175" s="24" t="s">
        <v>59</v>
      </c>
      <c r="I1175" s="24"/>
      <c r="J1175" s="24" t="s">
        <v>106</v>
      </c>
      <c r="K1175" s="24" t="s">
        <v>190</v>
      </c>
      <c r="L1175" s="26">
        <v>14</v>
      </c>
      <c r="M1175" s="27">
        <v>2339</v>
      </c>
      <c r="N1175" s="28" t="s">
        <v>1818</v>
      </c>
      <c r="O1175" s="29" t="s">
        <v>1529</v>
      </c>
      <c r="P1175" s="29" t="s">
        <v>193</v>
      </c>
      <c r="Q1175" s="30">
        <v>100</v>
      </c>
      <c r="R1175" s="6" t="s">
        <v>41</v>
      </c>
      <c r="S1175" s="8">
        <v>25</v>
      </c>
      <c r="T1175" s="23">
        <v>25</v>
      </c>
      <c r="U1175" s="23">
        <v>25</v>
      </c>
      <c r="V1175" s="23">
        <v>25</v>
      </c>
      <c r="W1175" s="5">
        <f t="shared" si="36"/>
        <v>100</v>
      </c>
      <c r="X1175" s="5">
        <f t="shared" si="37"/>
        <v>0</v>
      </c>
      <c r="Y1175" s="13">
        <v>799879000</v>
      </c>
      <c r="Z1175" s="20">
        <v>731</v>
      </c>
      <c r="AA1175" s="20">
        <v>752</v>
      </c>
      <c r="AB1175" s="20">
        <v>774</v>
      </c>
      <c r="AC1175" s="51"/>
    </row>
    <row r="1176" spans="1:29" s="4" customFormat="1" ht="13.5" customHeight="1" x14ac:dyDescent="0.25">
      <c r="A1176" s="25">
        <v>10</v>
      </c>
      <c r="B1176" s="24" t="s">
        <v>1784</v>
      </c>
      <c r="C1176" s="24" t="s">
        <v>186</v>
      </c>
      <c r="D1176" s="25">
        <v>38</v>
      </c>
      <c r="E1176" s="25" t="s">
        <v>194</v>
      </c>
      <c r="F1176" s="24" t="s">
        <v>188</v>
      </c>
      <c r="G1176" s="24" t="s">
        <v>195</v>
      </c>
      <c r="H1176" s="24" t="s">
        <v>35</v>
      </c>
      <c r="I1176" s="24"/>
      <c r="J1176" s="24" t="s">
        <v>106</v>
      </c>
      <c r="K1176" s="24" t="s">
        <v>190</v>
      </c>
      <c r="L1176" s="26">
        <v>14</v>
      </c>
      <c r="M1176" s="27">
        <v>2339</v>
      </c>
      <c r="N1176" s="28" t="s">
        <v>1818</v>
      </c>
      <c r="O1176" s="29" t="s">
        <v>196</v>
      </c>
      <c r="P1176" s="29" t="s">
        <v>197</v>
      </c>
      <c r="Q1176" s="30">
        <v>20</v>
      </c>
      <c r="R1176" s="6" t="s">
        <v>41</v>
      </c>
      <c r="S1176" s="8">
        <v>5</v>
      </c>
      <c r="T1176" s="23">
        <v>5</v>
      </c>
      <c r="U1176" s="23">
        <v>5</v>
      </c>
      <c r="V1176" s="23">
        <v>5</v>
      </c>
      <c r="W1176" s="5">
        <f t="shared" si="36"/>
        <v>20</v>
      </c>
      <c r="X1176" s="5">
        <f t="shared" si="37"/>
        <v>0</v>
      </c>
      <c r="Y1176" s="13">
        <v>1124978000</v>
      </c>
      <c r="Z1176" s="20">
        <v>1028</v>
      </c>
      <c r="AA1176" s="20">
        <v>1058</v>
      </c>
      <c r="AB1176" s="20">
        <v>1089</v>
      </c>
      <c r="AC1176" s="51"/>
    </row>
    <row r="1177" spans="1:29" s="4" customFormat="1" ht="13.5" customHeight="1" x14ac:dyDescent="0.25">
      <c r="A1177" s="25">
        <v>10</v>
      </c>
      <c r="B1177" s="24" t="s">
        <v>1784</v>
      </c>
      <c r="C1177" s="24" t="s">
        <v>186</v>
      </c>
      <c r="D1177" s="25">
        <v>39</v>
      </c>
      <c r="E1177" s="25" t="s">
        <v>198</v>
      </c>
      <c r="F1177" s="24" t="s">
        <v>188</v>
      </c>
      <c r="G1177" s="24" t="s">
        <v>195</v>
      </c>
      <c r="H1177" s="24" t="s">
        <v>35</v>
      </c>
      <c r="I1177" s="24"/>
      <c r="J1177" s="24" t="s">
        <v>106</v>
      </c>
      <c r="K1177" s="24" t="s">
        <v>190</v>
      </c>
      <c r="L1177" s="26">
        <v>14</v>
      </c>
      <c r="M1177" s="27">
        <v>2339</v>
      </c>
      <c r="N1177" s="28" t="s">
        <v>1818</v>
      </c>
      <c r="O1177" s="29" t="s">
        <v>917</v>
      </c>
      <c r="P1177" s="29" t="s">
        <v>200</v>
      </c>
      <c r="Q1177" s="30">
        <v>600</v>
      </c>
      <c r="R1177" s="6" t="s">
        <v>41</v>
      </c>
      <c r="S1177" s="8">
        <v>150</v>
      </c>
      <c r="T1177" s="23">
        <v>150</v>
      </c>
      <c r="U1177" s="23">
        <v>150</v>
      </c>
      <c r="V1177" s="23">
        <v>150</v>
      </c>
      <c r="W1177" s="5">
        <f t="shared" si="36"/>
        <v>600</v>
      </c>
      <c r="X1177" s="5">
        <f t="shared" si="37"/>
        <v>0</v>
      </c>
      <c r="Y1177" s="13">
        <v>562489000</v>
      </c>
      <c r="Z1177" s="20">
        <v>514</v>
      </c>
      <c r="AA1177" s="20">
        <v>529</v>
      </c>
      <c r="AB1177" s="20">
        <v>544</v>
      </c>
      <c r="AC1177" s="51"/>
    </row>
    <row r="1178" spans="1:29" s="4" customFormat="1" ht="13.5" customHeight="1" x14ac:dyDescent="0.25">
      <c r="A1178" s="32">
        <v>10</v>
      </c>
      <c r="B1178" s="31" t="s">
        <v>1784</v>
      </c>
      <c r="C1178" s="31" t="s">
        <v>186</v>
      </c>
      <c r="D1178" s="32">
        <v>40</v>
      </c>
      <c r="E1178" s="32" t="s">
        <v>201</v>
      </c>
      <c r="F1178" s="31" t="s">
        <v>188</v>
      </c>
      <c r="G1178" s="31" t="s">
        <v>195</v>
      </c>
      <c r="H1178" s="31" t="s">
        <v>35</v>
      </c>
      <c r="I1178" s="31"/>
      <c r="J1178" s="31" t="s">
        <v>106</v>
      </c>
      <c r="K1178" s="31" t="s">
        <v>190</v>
      </c>
      <c r="L1178" s="33">
        <v>14</v>
      </c>
      <c r="M1178" s="34">
        <v>2339</v>
      </c>
      <c r="N1178" s="28" t="s">
        <v>1818</v>
      </c>
      <c r="O1178" s="36" t="s">
        <v>1819</v>
      </c>
      <c r="P1178" s="36" t="s">
        <v>203</v>
      </c>
      <c r="Q1178" s="37">
        <v>20</v>
      </c>
      <c r="R1178" s="7" t="s">
        <v>41</v>
      </c>
      <c r="S1178" s="9">
        <v>5</v>
      </c>
      <c r="T1178" s="23">
        <v>5</v>
      </c>
      <c r="U1178" s="23">
        <v>5</v>
      </c>
      <c r="V1178" s="23">
        <v>5</v>
      </c>
      <c r="W1178" s="5">
        <f t="shared" si="36"/>
        <v>20</v>
      </c>
      <c r="X1178" s="5">
        <f t="shared" si="37"/>
        <v>0</v>
      </c>
      <c r="Y1178" s="14">
        <v>562489000</v>
      </c>
      <c r="Z1178" s="20">
        <v>514</v>
      </c>
      <c r="AA1178" s="20">
        <v>529</v>
      </c>
      <c r="AB1178" s="21">
        <v>544</v>
      </c>
      <c r="AC1178" s="52"/>
    </row>
    <row r="1179" spans="1:29" s="4" customFormat="1" ht="13.5" customHeight="1" x14ac:dyDescent="0.25">
      <c r="A1179" s="25">
        <v>10</v>
      </c>
      <c r="B1179" s="24" t="s">
        <v>1784</v>
      </c>
      <c r="C1179" s="24" t="s">
        <v>186</v>
      </c>
      <c r="D1179" s="25">
        <v>34</v>
      </c>
      <c r="E1179" s="25" t="s">
        <v>204</v>
      </c>
      <c r="F1179" s="24" t="s">
        <v>188</v>
      </c>
      <c r="G1179" s="24" t="s">
        <v>205</v>
      </c>
      <c r="H1179" s="24" t="s">
        <v>35</v>
      </c>
      <c r="I1179" s="24"/>
      <c r="J1179" s="24" t="s">
        <v>106</v>
      </c>
      <c r="K1179" s="24" t="s">
        <v>190</v>
      </c>
      <c r="L1179" s="26">
        <v>15</v>
      </c>
      <c r="M1179" s="27">
        <v>2373</v>
      </c>
      <c r="N1179" s="28" t="s">
        <v>1820</v>
      </c>
      <c r="O1179" s="29" t="s">
        <v>1821</v>
      </c>
      <c r="P1179" s="29" t="s">
        <v>208</v>
      </c>
      <c r="Q1179" s="30">
        <v>10</v>
      </c>
      <c r="R1179" s="6" t="s">
        <v>41</v>
      </c>
      <c r="S1179" s="8">
        <v>2</v>
      </c>
      <c r="T1179" s="23">
        <v>3</v>
      </c>
      <c r="U1179" s="23">
        <v>3</v>
      </c>
      <c r="V1179" s="23">
        <v>2</v>
      </c>
      <c r="W1179" s="5">
        <f t="shared" si="36"/>
        <v>10</v>
      </c>
      <c r="X1179" s="5">
        <f t="shared" si="37"/>
        <v>0</v>
      </c>
      <c r="Y1179" s="13">
        <v>499778000</v>
      </c>
      <c r="Z1179" s="20">
        <v>457</v>
      </c>
      <c r="AA1179" s="20">
        <v>470</v>
      </c>
      <c r="AB1179" s="20">
        <v>484</v>
      </c>
      <c r="AC1179" s="51"/>
    </row>
    <row r="1180" spans="1:29" s="4" customFormat="1" ht="13.5" customHeight="1" x14ac:dyDescent="0.25">
      <c r="A1180" s="25">
        <v>10</v>
      </c>
      <c r="B1180" s="24" t="s">
        <v>1784</v>
      </c>
      <c r="C1180" s="24" t="s">
        <v>186</v>
      </c>
      <c r="D1180" s="25">
        <v>35</v>
      </c>
      <c r="E1180" s="25" t="s">
        <v>209</v>
      </c>
      <c r="F1180" s="24" t="s">
        <v>188</v>
      </c>
      <c r="G1180" s="24" t="s">
        <v>205</v>
      </c>
      <c r="H1180" s="24" t="s">
        <v>35</v>
      </c>
      <c r="I1180" s="24"/>
      <c r="J1180" s="24" t="s">
        <v>106</v>
      </c>
      <c r="K1180" s="24" t="s">
        <v>190</v>
      </c>
      <c r="L1180" s="26">
        <v>15</v>
      </c>
      <c r="M1180" s="27">
        <v>2373</v>
      </c>
      <c r="N1180" s="28" t="s">
        <v>1820</v>
      </c>
      <c r="O1180" s="29" t="s">
        <v>1822</v>
      </c>
      <c r="P1180" s="29" t="s">
        <v>211</v>
      </c>
      <c r="Q1180" s="30">
        <v>11200</v>
      </c>
      <c r="R1180" s="6" t="s">
        <v>41</v>
      </c>
      <c r="S1180" s="8">
        <v>2800</v>
      </c>
      <c r="T1180" s="23">
        <v>2800</v>
      </c>
      <c r="U1180" s="23">
        <v>2800</v>
      </c>
      <c r="V1180" s="23">
        <v>2800</v>
      </c>
      <c r="W1180" s="5">
        <f t="shared" si="36"/>
        <v>11200</v>
      </c>
      <c r="X1180" s="5">
        <f t="shared" si="37"/>
        <v>0</v>
      </c>
      <c r="Y1180" s="13">
        <v>2498915000</v>
      </c>
      <c r="Z1180" s="20">
        <v>2283</v>
      </c>
      <c r="AA1180" s="20">
        <v>2350</v>
      </c>
      <c r="AB1180" s="20">
        <v>2418</v>
      </c>
      <c r="AC1180" s="51"/>
    </row>
    <row r="1181" spans="1:29" s="4" customFormat="1" ht="13.5" customHeight="1" x14ac:dyDescent="0.25">
      <c r="A1181" s="25">
        <v>10</v>
      </c>
      <c r="B1181" s="24" t="s">
        <v>1784</v>
      </c>
      <c r="C1181" s="24" t="s">
        <v>186</v>
      </c>
      <c r="D1181" s="25">
        <v>36</v>
      </c>
      <c r="E1181" s="25" t="s">
        <v>212</v>
      </c>
      <c r="F1181" s="24" t="s">
        <v>188</v>
      </c>
      <c r="G1181" s="24" t="s">
        <v>205</v>
      </c>
      <c r="H1181" s="24" t="s">
        <v>35</v>
      </c>
      <c r="I1181" s="24"/>
      <c r="J1181" s="24" t="s">
        <v>106</v>
      </c>
      <c r="K1181" s="24" t="s">
        <v>190</v>
      </c>
      <c r="L1181" s="26">
        <v>15</v>
      </c>
      <c r="M1181" s="27">
        <v>2373</v>
      </c>
      <c r="N1181" s="28" t="s">
        <v>1820</v>
      </c>
      <c r="O1181" s="29" t="s">
        <v>1823</v>
      </c>
      <c r="P1181" s="29" t="s">
        <v>200</v>
      </c>
      <c r="Q1181" s="30">
        <v>600</v>
      </c>
      <c r="R1181" s="6" t="s">
        <v>41</v>
      </c>
      <c r="S1181" s="8">
        <v>150</v>
      </c>
      <c r="T1181" s="23">
        <v>150</v>
      </c>
      <c r="U1181" s="23">
        <v>150</v>
      </c>
      <c r="V1181" s="23">
        <v>150</v>
      </c>
      <c r="W1181" s="5">
        <f t="shared" si="36"/>
        <v>600</v>
      </c>
      <c r="X1181" s="5">
        <f t="shared" si="37"/>
        <v>0</v>
      </c>
      <c r="Y1181" s="13">
        <v>999568000</v>
      </c>
      <c r="Z1181" s="20">
        <v>913</v>
      </c>
      <c r="AA1181" s="20">
        <v>940</v>
      </c>
      <c r="AB1181" s="20">
        <v>967</v>
      </c>
      <c r="AC1181" s="51"/>
    </row>
    <row r="1182" spans="1:29" s="4" customFormat="1" ht="13.5" customHeight="1" x14ac:dyDescent="0.25">
      <c r="A1182" s="25">
        <v>10</v>
      </c>
      <c r="B1182" s="24" t="s">
        <v>1784</v>
      </c>
      <c r="C1182" s="24" t="s">
        <v>216</v>
      </c>
      <c r="D1182" s="25">
        <v>43</v>
      </c>
      <c r="E1182" s="25" t="s">
        <v>217</v>
      </c>
      <c r="F1182" s="24" t="s">
        <v>163</v>
      </c>
      <c r="G1182" s="24" t="s">
        <v>218</v>
      </c>
      <c r="H1182" s="24" t="s">
        <v>35</v>
      </c>
      <c r="I1182" s="24"/>
      <c r="J1182" s="24" t="s">
        <v>106</v>
      </c>
      <c r="K1182" s="24" t="s">
        <v>219</v>
      </c>
      <c r="L1182" s="26">
        <v>16</v>
      </c>
      <c r="M1182" s="27">
        <v>2368</v>
      </c>
      <c r="N1182" s="28" t="s">
        <v>1824</v>
      </c>
      <c r="O1182" s="29" t="s">
        <v>1825</v>
      </c>
      <c r="P1182" s="29" t="s">
        <v>84</v>
      </c>
      <c r="Q1182" s="30">
        <v>4000</v>
      </c>
      <c r="R1182" s="6" t="s">
        <v>41</v>
      </c>
      <c r="S1182" s="8">
        <v>1000</v>
      </c>
      <c r="T1182" s="23">
        <v>1000</v>
      </c>
      <c r="U1182" s="23">
        <v>1000</v>
      </c>
      <c r="V1182" s="23">
        <v>1000</v>
      </c>
      <c r="W1182" s="5">
        <f t="shared" si="36"/>
        <v>4000</v>
      </c>
      <c r="X1182" s="5">
        <f t="shared" si="37"/>
        <v>0</v>
      </c>
      <c r="Y1182" s="13">
        <v>209820000</v>
      </c>
      <c r="Z1182" s="20">
        <v>192</v>
      </c>
      <c r="AA1182" s="20">
        <v>197</v>
      </c>
      <c r="AB1182" s="20">
        <v>203</v>
      </c>
      <c r="AC1182" s="51"/>
    </row>
    <row r="1183" spans="1:29" s="4" customFormat="1" ht="13.5" customHeight="1" x14ac:dyDescent="0.25">
      <c r="A1183" s="25">
        <v>10</v>
      </c>
      <c r="B1183" s="24" t="s">
        <v>1784</v>
      </c>
      <c r="C1183" s="24" t="s">
        <v>216</v>
      </c>
      <c r="D1183" s="25">
        <v>44</v>
      </c>
      <c r="E1183" s="25" t="s">
        <v>222</v>
      </c>
      <c r="F1183" s="24" t="s">
        <v>163</v>
      </c>
      <c r="G1183" s="24" t="s">
        <v>218</v>
      </c>
      <c r="H1183" s="24" t="s">
        <v>35</v>
      </c>
      <c r="I1183" s="24"/>
      <c r="J1183" s="24" t="s">
        <v>106</v>
      </c>
      <c r="K1183" s="24" t="s">
        <v>219</v>
      </c>
      <c r="L1183" s="26">
        <v>16</v>
      </c>
      <c r="M1183" s="27">
        <v>2368</v>
      </c>
      <c r="N1183" s="28" t="s">
        <v>1824</v>
      </c>
      <c r="O1183" s="29" t="s">
        <v>1826</v>
      </c>
      <c r="P1183" s="29" t="s">
        <v>224</v>
      </c>
      <c r="Q1183" s="30">
        <v>900</v>
      </c>
      <c r="R1183" s="6" t="s">
        <v>41</v>
      </c>
      <c r="S1183" s="8">
        <v>225</v>
      </c>
      <c r="T1183" s="23">
        <v>225</v>
      </c>
      <c r="U1183" s="23">
        <v>225</v>
      </c>
      <c r="V1183" s="23">
        <v>225</v>
      </c>
      <c r="W1183" s="5">
        <f t="shared" si="36"/>
        <v>900</v>
      </c>
      <c r="X1183" s="5">
        <f t="shared" si="37"/>
        <v>0</v>
      </c>
      <c r="Y1183" s="13">
        <v>629473000</v>
      </c>
      <c r="Z1183" s="20">
        <v>575</v>
      </c>
      <c r="AA1183" s="20">
        <v>592</v>
      </c>
      <c r="AB1183" s="20">
        <v>609</v>
      </c>
      <c r="AC1183" s="51"/>
    </row>
    <row r="1184" spans="1:29" s="4" customFormat="1" ht="13.5" customHeight="1" x14ac:dyDescent="0.25">
      <c r="A1184" s="25">
        <v>10</v>
      </c>
      <c r="B1184" s="24" t="s">
        <v>1784</v>
      </c>
      <c r="C1184" s="24" t="s">
        <v>216</v>
      </c>
      <c r="D1184" s="25">
        <v>45</v>
      </c>
      <c r="E1184" s="25" t="s">
        <v>225</v>
      </c>
      <c r="F1184" s="24" t="s">
        <v>163</v>
      </c>
      <c r="G1184" s="24" t="s">
        <v>218</v>
      </c>
      <c r="H1184" s="24" t="s">
        <v>35</v>
      </c>
      <c r="I1184" s="24"/>
      <c r="J1184" s="24" t="s">
        <v>106</v>
      </c>
      <c r="K1184" s="24" t="s">
        <v>219</v>
      </c>
      <c r="L1184" s="26">
        <v>16</v>
      </c>
      <c r="M1184" s="27">
        <v>2368</v>
      </c>
      <c r="N1184" s="28" t="s">
        <v>1824</v>
      </c>
      <c r="O1184" s="29" t="s">
        <v>1827</v>
      </c>
      <c r="P1184" s="29" t="s">
        <v>227</v>
      </c>
      <c r="Q1184" s="30">
        <v>8000</v>
      </c>
      <c r="R1184" s="6" t="s">
        <v>41</v>
      </c>
      <c r="S1184" s="8">
        <v>2000</v>
      </c>
      <c r="T1184" s="23">
        <v>2000</v>
      </c>
      <c r="U1184" s="23">
        <v>2000</v>
      </c>
      <c r="V1184" s="23">
        <v>2000</v>
      </c>
      <c r="W1184" s="5">
        <f t="shared" si="36"/>
        <v>8000</v>
      </c>
      <c r="X1184" s="5">
        <f t="shared" si="37"/>
        <v>0</v>
      </c>
      <c r="Y1184" s="13">
        <v>839305000</v>
      </c>
      <c r="Z1184" s="20">
        <v>767</v>
      </c>
      <c r="AA1184" s="20">
        <v>789</v>
      </c>
      <c r="AB1184" s="20">
        <v>812</v>
      </c>
      <c r="AC1184" s="51"/>
    </row>
    <row r="1185" spans="1:29" s="4" customFormat="1" ht="13.5" customHeight="1" x14ac:dyDescent="0.25">
      <c r="A1185" s="25">
        <v>10</v>
      </c>
      <c r="B1185" s="24" t="s">
        <v>1784</v>
      </c>
      <c r="C1185" s="24" t="s">
        <v>228</v>
      </c>
      <c r="D1185" s="25">
        <v>50</v>
      </c>
      <c r="E1185" s="25" t="s">
        <v>229</v>
      </c>
      <c r="F1185" s="24" t="s">
        <v>230</v>
      </c>
      <c r="G1185" s="24" t="s">
        <v>231</v>
      </c>
      <c r="H1185" s="24" t="s">
        <v>59</v>
      </c>
      <c r="I1185" s="24" t="s">
        <v>232</v>
      </c>
      <c r="J1185" s="24" t="s">
        <v>233</v>
      </c>
      <c r="K1185" s="24" t="s">
        <v>234</v>
      </c>
      <c r="L1185" s="26">
        <v>17</v>
      </c>
      <c r="M1185" s="27">
        <v>2444</v>
      </c>
      <c r="N1185" s="28" t="s">
        <v>1828</v>
      </c>
      <c r="O1185" s="29" t="s">
        <v>1829</v>
      </c>
      <c r="P1185" s="29" t="s">
        <v>64</v>
      </c>
      <c r="Q1185" s="30">
        <v>10</v>
      </c>
      <c r="R1185" s="6" t="s">
        <v>41</v>
      </c>
      <c r="S1185" s="8">
        <v>2</v>
      </c>
      <c r="T1185" s="23">
        <v>3</v>
      </c>
      <c r="U1185" s="23">
        <v>3</v>
      </c>
      <c r="V1185" s="23">
        <v>2</v>
      </c>
      <c r="W1185" s="5">
        <f t="shared" si="36"/>
        <v>10</v>
      </c>
      <c r="X1185" s="5">
        <f t="shared" si="37"/>
        <v>0</v>
      </c>
      <c r="Y1185" s="13">
        <v>1142692000</v>
      </c>
      <c r="Z1185" s="20">
        <v>1044</v>
      </c>
      <c r="AA1185" s="20">
        <v>1075</v>
      </c>
      <c r="AB1185" s="20">
        <v>1106</v>
      </c>
      <c r="AC1185" s="51"/>
    </row>
    <row r="1186" spans="1:29" s="4" customFormat="1" ht="13.5" customHeight="1" x14ac:dyDescent="0.25">
      <c r="A1186" s="25">
        <v>10</v>
      </c>
      <c r="B1186" s="24" t="s">
        <v>1784</v>
      </c>
      <c r="C1186" s="24" t="s">
        <v>228</v>
      </c>
      <c r="D1186" s="25">
        <v>51</v>
      </c>
      <c r="E1186" s="25" t="s">
        <v>237</v>
      </c>
      <c r="F1186" s="24" t="s">
        <v>230</v>
      </c>
      <c r="G1186" s="24" t="s">
        <v>238</v>
      </c>
      <c r="H1186" s="24" t="s">
        <v>59</v>
      </c>
      <c r="I1186" s="24" t="s">
        <v>232</v>
      </c>
      <c r="J1186" s="24" t="s">
        <v>233</v>
      </c>
      <c r="K1186" s="24" t="s">
        <v>234</v>
      </c>
      <c r="L1186" s="26">
        <v>17</v>
      </c>
      <c r="M1186" s="27">
        <v>2444</v>
      </c>
      <c r="N1186" s="28" t="s">
        <v>1828</v>
      </c>
      <c r="O1186" s="29" t="s">
        <v>1830</v>
      </c>
      <c r="P1186" s="29" t="s">
        <v>240</v>
      </c>
      <c r="Q1186" s="30">
        <v>250</v>
      </c>
      <c r="R1186" s="6" t="s">
        <v>41</v>
      </c>
      <c r="S1186" s="8">
        <v>62</v>
      </c>
      <c r="T1186" s="23">
        <v>63</v>
      </c>
      <c r="U1186" s="23">
        <v>63</v>
      </c>
      <c r="V1186" s="23">
        <v>62</v>
      </c>
      <c r="W1186" s="5">
        <f t="shared" si="36"/>
        <v>250</v>
      </c>
      <c r="X1186" s="5">
        <f t="shared" si="37"/>
        <v>0</v>
      </c>
      <c r="Y1186" s="13">
        <v>3428065000</v>
      </c>
      <c r="Z1186" s="20">
        <v>3132</v>
      </c>
      <c r="AA1186" s="20">
        <v>3224</v>
      </c>
      <c r="AB1186" s="20">
        <v>3317</v>
      </c>
      <c r="AC1186" s="51"/>
    </row>
    <row r="1187" spans="1:29" s="4" customFormat="1" ht="13.5" customHeight="1" x14ac:dyDescent="0.25">
      <c r="A1187" s="25">
        <v>10</v>
      </c>
      <c r="B1187" s="24" t="s">
        <v>1784</v>
      </c>
      <c r="C1187" s="24" t="s">
        <v>228</v>
      </c>
      <c r="D1187" s="25">
        <v>52</v>
      </c>
      <c r="E1187" s="25" t="s">
        <v>241</v>
      </c>
      <c r="F1187" s="24" t="s">
        <v>230</v>
      </c>
      <c r="G1187" s="24" t="s">
        <v>238</v>
      </c>
      <c r="H1187" s="24" t="s">
        <v>59</v>
      </c>
      <c r="I1187" s="24" t="s">
        <v>232</v>
      </c>
      <c r="J1187" s="24" t="s">
        <v>233</v>
      </c>
      <c r="K1187" s="24" t="s">
        <v>234</v>
      </c>
      <c r="L1187" s="26">
        <v>17</v>
      </c>
      <c r="M1187" s="27">
        <v>2444</v>
      </c>
      <c r="N1187" s="28" t="s">
        <v>1828</v>
      </c>
      <c r="O1187" s="29" t="s">
        <v>242</v>
      </c>
      <c r="P1187" s="29" t="s">
        <v>243</v>
      </c>
      <c r="Q1187" s="30">
        <v>250</v>
      </c>
      <c r="R1187" s="6" t="s">
        <v>41</v>
      </c>
      <c r="S1187" s="8">
        <v>62</v>
      </c>
      <c r="T1187" s="23">
        <v>63</v>
      </c>
      <c r="U1187" s="23">
        <v>63</v>
      </c>
      <c r="V1187" s="23">
        <v>62</v>
      </c>
      <c r="W1187" s="5">
        <f t="shared" si="36"/>
        <v>250</v>
      </c>
      <c r="X1187" s="5">
        <f t="shared" si="37"/>
        <v>0</v>
      </c>
      <c r="Y1187" s="13">
        <v>5713449000</v>
      </c>
      <c r="Z1187" s="20">
        <v>5221</v>
      </c>
      <c r="AA1187" s="20">
        <v>5373</v>
      </c>
      <c r="AB1187" s="20">
        <v>5529</v>
      </c>
      <c r="AC1187" s="51"/>
    </row>
    <row r="1188" spans="1:29" s="4" customFormat="1" ht="13.5" customHeight="1" x14ac:dyDescent="0.25">
      <c r="A1188" s="25">
        <v>10</v>
      </c>
      <c r="B1188" s="24" t="s">
        <v>1784</v>
      </c>
      <c r="C1188" s="24" t="s">
        <v>244</v>
      </c>
      <c r="D1188" s="25">
        <v>54</v>
      </c>
      <c r="E1188" s="25" t="s">
        <v>245</v>
      </c>
      <c r="F1188" s="24" t="s">
        <v>246</v>
      </c>
      <c r="G1188" s="24" t="s">
        <v>247</v>
      </c>
      <c r="H1188" s="24" t="s">
        <v>35</v>
      </c>
      <c r="I1188" s="24"/>
      <c r="J1188" s="24" t="s">
        <v>233</v>
      </c>
      <c r="K1188" s="24" t="s">
        <v>248</v>
      </c>
      <c r="L1188" s="26">
        <v>18</v>
      </c>
      <c r="M1188" s="27">
        <v>2525</v>
      </c>
      <c r="N1188" s="28" t="s">
        <v>1831</v>
      </c>
      <c r="O1188" s="29" t="s">
        <v>477</v>
      </c>
      <c r="P1188" s="29" t="s">
        <v>40</v>
      </c>
      <c r="Q1188" s="30">
        <v>4</v>
      </c>
      <c r="R1188" s="6" t="s">
        <v>41</v>
      </c>
      <c r="S1188" s="8">
        <v>1</v>
      </c>
      <c r="T1188" s="23">
        <v>1</v>
      </c>
      <c r="U1188" s="23">
        <v>1</v>
      </c>
      <c r="V1188" s="23">
        <v>1</v>
      </c>
      <c r="W1188" s="5">
        <f t="shared" si="36"/>
        <v>4</v>
      </c>
      <c r="X1188" s="5">
        <f t="shared" si="37"/>
        <v>0</v>
      </c>
      <c r="Y1188" s="13">
        <v>1678610000</v>
      </c>
      <c r="Z1188" s="20">
        <v>1534</v>
      </c>
      <c r="AA1188" s="20">
        <v>1578</v>
      </c>
      <c r="AB1188" s="20">
        <v>1624</v>
      </c>
      <c r="AC1188" s="51"/>
    </row>
    <row r="1189" spans="1:29" s="4" customFormat="1" ht="13.5" customHeight="1" x14ac:dyDescent="0.25">
      <c r="A1189" s="25">
        <v>10</v>
      </c>
      <c r="B1189" s="24" t="s">
        <v>1784</v>
      </c>
      <c r="C1189" s="24" t="s">
        <v>244</v>
      </c>
      <c r="D1189" s="25">
        <v>55</v>
      </c>
      <c r="E1189" s="25" t="s">
        <v>251</v>
      </c>
      <c r="F1189" s="24" t="s">
        <v>252</v>
      </c>
      <c r="G1189" s="24" t="s">
        <v>253</v>
      </c>
      <c r="H1189" s="24" t="s">
        <v>35</v>
      </c>
      <c r="I1189" s="24"/>
      <c r="J1189" s="24" t="s">
        <v>233</v>
      </c>
      <c r="K1189" s="24" t="s">
        <v>248</v>
      </c>
      <c r="L1189" s="26">
        <v>18</v>
      </c>
      <c r="M1189" s="27">
        <v>2525</v>
      </c>
      <c r="N1189" s="28" t="s">
        <v>1831</v>
      </c>
      <c r="O1189" s="29" t="s">
        <v>1832</v>
      </c>
      <c r="P1189" s="29" t="s">
        <v>255</v>
      </c>
      <c r="Q1189" s="30">
        <v>100</v>
      </c>
      <c r="R1189" s="6" t="s">
        <v>41</v>
      </c>
      <c r="S1189" s="8">
        <v>25</v>
      </c>
      <c r="T1189" s="23">
        <v>25</v>
      </c>
      <c r="U1189" s="23">
        <v>25</v>
      </c>
      <c r="V1189" s="23">
        <v>25</v>
      </c>
      <c r="W1189" s="5">
        <f t="shared" si="36"/>
        <v>100</v>
      </c>
      <c r="X1189" s="5">
        <f t="shared" si="37"/>
        <v>0</v>
      </c>
      <c r="Y1189" s="13">
        <v>1290100000</v>
      </c>
      <c r="Z1189" s="20">
        <v>1179</v>
      </c>
      <c r="AA1189" s="20">
        <v>1213</v>
      </c>
      <c r="AB1189" s="20">
        <v>1248</v>
      </c>
      <c r="AC1189" s="51"/>
    </row>
    <row r="1190" spans="1:29" s="4" customFormat="1" ht="13.5" customHeight="1" x14ac:dyDescent="0.25">
      <c r="A1190" s="25">
        <v>10</v>
      </c>
      <c r="B1190" s="24" t="s">
        <v>1784</v>
      </c>
      <c r="C1190" s="24" t="s">
        <v>186</v>
      </c>
      <c r="D1190" s="25">
        <v>56</v>
      </c>
      <c r="E1190" s="25" t="s">
        <v>256</v>
      </c>
      <c r="F1190" s="24" t="s">
        <v>188</v>
      </c>
      <c r="G1190" s="24" t="s">
        <v>257</v>
      </c>
      <c r="H1190" s="24" t="s">
        <v>35</v>
      </c>
      <c r="I1190" s="24"/>
      <c r="J1190" s="24" t="s">
        <v>233</v>
      </c>
      <c r="K1190" s="24" t="s">
        <v>258</v>
      </c>
      <c r="L1190" s="26">
        <v>19</v>
      </c>
      <c r="M1190" s="27">
        <v>2376</v>
      </c>
      <c r="N1190" s="28" t="s">
        <v>1833</v>
      </c>
      <c r="O1190" s="29" t="s">
        <v>1029</v>
      </c>
      <c r="P1190" s="29" t="s">
        <v>261</v>
      </c>
      <c r="Q1190" s="30">
        <v>40</v>
      </c>
      <c r="R1190" s="6" t="s">
        <v>41</v>
      </c>
      <c r="S1190" s="8">
        <v>10</v>
      </c>
      <c r="T1190" s="23">
        <v>10</v>
      </c>
      <c r="U1190" s="23">
        <v>10</v>
      </c>
      <c r="V1190" s="23">
        <v>10</v>
      </c>
      <c r="W1190" s="5">
        <f t="shared" si="36"/>
        <v>40</v>
      </c>
      <c r="X1190" s="5">
        <f t="shared" si="37"/>
        <v>0</v>
      </c>
      <c r="Y1190" s="13">
        <v>1107264000</v>
      </c>
      <c r="Z1190" s="20">
        <v>1012</v>
      </c>
      <c r="AA1190" s="20">
        <v>1041</v>
      </c>
      <c r="AB1190" s="20">
        <v>1072</v>
      </c>
      <c r="AC1190" s="51"/>
    </row>
    <row r="1191" spans="1:29" s="4" customFormat="1" ht="13.5" customHeight="1" x14ac:dyDescent="0.25">
      <c r="A1191" s="25">
        <v>10</v>
      </c>
      <c r="B1191" s="24" t="s">
        <v>1784</v>
      </c>
      <c r="C1191" s="24" t="s">
        <v>244</v>
      </c>
      <c r="D1191" s="25">
        <v>58</v>
      </c>
      <c r="E1191" s="25" t="s">
        <v>267</v>
      </c>
      <c r="F1191" s="24" t="s">
        <v>252</v>
      </c>
      <c r="G1191" s="24" t="s">
        <v>268</v>
      </c>
      <c r="H1191" s="24" t="s">
        <v>35</v>
      </c>
      <c r="I1191" s="24"/>
      <c r="J1191" s="24" t="s">
        <v>233</v>
      </c>
      <c r="K1191" s="24" t="s">
        <v>258</v>
      </c>
      <c r="L1191" s="26">
        <v>20</v>
      </c>
      <c r="M1191" s="27">
        <v>2509</v>
      </c>
      <c r="N1191" s="28" t="s">
        <v>1834</v>
      </c>
      <c r="O1191" s="29" t="s">
        <v>1835</v>
      </c>
      <c r="P1191" s="29" t="s">
        <v>270</v>
      </c>
      <c r="Q1191" s="30">
        <v>400</v>
      </c>
      <c r="R1191" s="6" t="s">
        <v>41</v>
      </c>
      <c r="S1191" s="8">
        <v>100</v>
      </c>
      <c r="T1191" s="23">
        <v>100</v>
      </c>
      <c r="U1191" s="23">
        <v>100</v>
      </c>
      <c r="V1191" s="23">
        <v>100</v>
      </c>
      <c r="W1191" s="5">
        <f t="shared" si="36"/>
        <v>400</v>
      </c>
      <c r="X1191" s="5">
        <f t="shared" si="37"/>
        <v>0</v>
      </c>
      <c r="Y1191" s="13">
        <v>1107264000</v>
      </c>
      <c r="Z1191" s="20">
        <v>1012</v>
      </c>
      <c r="AA1191" s="20">
        <v>1041</v>
      </c>
      <c r="AB1191" s="20">
        <v>1072</v>
      </c>
      <c r="AC1191" s="51"/>
    </row>
    <row r="1192" spans="1:29" s="4" customFormat="1" ht="13.5" customHeight="1" x14ac:dyDescent="0.25">
      <c r="A1192" s="25">
        <v>10</v>
      </c>
      <c r="B1192" s="24" t="s">
        <v>1784</v>
      </c>
      <c r="C1192" s="24" t="s">
        <v>186</v>
      </c>
      <c r="D1192" s="25">
        <v>61</v>
      </c>
      <c r="E1192" s="25" t="s">
        <v>271</v>
      </c>
      <c r="F1192" s="24" t="s">
        <v>272</v>
      </c>
      <c r="G1192" s="24" t="s">
        <v>273</v>
      </c>
      <c r="H1192" s="24" t="s">
        <v>35</v>
      </c>
      <c r="I1192" s="24"/>
      <c r="J1192" s="24" t="s">
        <v>274</v>
      </c>
      <c r="K1192" s="24" t="s">
        <v>275</v>
      </c>
      <c r="L1192" s="26">
        <v>22</v>
      </c>
      <c r="M1192" s="27">
        <v>2379</v>
      </c>
      <c r="N1192" s="28" t="s">
        <v>1836</v>
      </c>
      <c r="O1192" s="29" t="s">
        <v>1837</v>
      </c>
      <c r="P1192" s="29" t="s">
        <v>67</v>
      </c>
      <c r="Q1192" s="30">
        <v>20</v>
      </c>
      <c r="R1192" s="6" t="s">
        <v>41</v>
      </c>
      <c r="S1192" s="8">
        <v>5</v>
      </c>
      <c r="T1192" s="23">
        <v>5</v>
      </c>
      <c r="U1192" s="23">
        <v>5</v>
      </c>
      <c r="V1192" s="23">
        <v>5</v>
      </c>
      <c r="W1192" s="5">
        <f t="shared" si="36"/>
        <v>20</v>
      </c>
      <c r="X1192" s="5">
        <f t="shared" si="37"/>
        <v>0</v>
      </c>
      <c r="Y1192" s="13">
        <v>1884295000</v>
      </c>
      <c r="Z1192" s="20">
        <v>1722</v>
      </c>
      <c r="AA1192" s="20">
        <v>1772</v>
      </c>
      <c r="AB1192" s="20">
        <v>1823</v>
      </c>
      <c r="AC1192" s="51"/>
    </row>
    <row r="1193" spans="1:29" s="4" customFormat="1" ht="13.5" customHeight="1" x14ac:dyDescent="0.25">
      <c r="A1193" s="25">
        <v>10</v>
      </c>
      <c r="B1193" s="24" t="s">
        <v>1784</v>
      </c>
      <c r="C1193" s="24" t="s">
        <v>278</v>
      </c>
      <c r="D1193" s="25">
        <v>67</v>
      </c>
      <c r="E1193" s="25" t="s">
        <v>279</v>
      </c>
      <c r="F1193" s="24" t="s">
        <v>280</v>
      </c>
      <c r="G1193" s="24" t="s">
        <v>281</v>
      </c>
      <c r="H1193" s="24" t="s">
        <v>35</v>
      </c>
      <c r="I1193" s="24"/>
      <c r="J1193" s="24" t="s">
        <v>274</v>
      </c>
      <c r="K1193" s="24" t="s">
        <v>282</v>
      </c>
      <c r="L1193" s="26">
        <v>23</v>
      </c>
      <c r="M1193" s="27">
        <v>2363</v>
      </c>
      <c r="N1193" s="28" t="s">
        <v>1838</v>
      </c>
      <c r="O1193" s="29" t="s">
        <v>1839</v>
      </c>
      <c r="P1193" s="29" t="s">
        <v>285</v>
      </c>
      <c r="Q1193" s="30">
        <v>16</v>
      </c>
      <c r="R1193" s="6" t="s">
        <v>41</v>
      </c>
      <c r="S1193" s="8">
        <v>4</v>
      </c>
      <c r="T1193" s="23">
        <v>4</v>
      </c>
      <c r="U1193" s="23">
        <v>4</v>
      </c>
      <c r="V1193" s="23">
        <v>4</v>
      </c>
      <c r="W1193" s="5">
        <f t="shared" si="36"/>
        <v>16</v>
      </c>
      <c r="X1193" s="5">
        <f t="shared" si="37"/>
        <v>0</v>
      </c>
      <c r="Y1193" s="13">
        <v>690759000</v>
      </c>
      <c r="Z1193" s="20">
        <v>631</v>
      </c>
      <c r="AA1193" s="20">
        <v>650</v>
      </c>
      <c r="AB1193" s="20">
        <v>668</v>
      </c>
      <c r="AC1193" s="51"/>
    </row>
    <row r="1194" spans="1:29" s="4" customFormat="1" ht="13.5" customHeight="1" x14ac:dyDescent="0.25">
      <c r="A1194" s="25">
        <v>10</v>
      </c>
      <c r="B1194" s="24" t="s">
        <v>1784</v>
      </c>
      <c r="C1194" s="24" t="s">
        <v>278</v>
      </c>
      <c r="D1194" s="25">
        <v>70</v>
      </c>
      <c r="E1194" s="25" t="s">
        <v>289</v>
      </c>
      <c r="F1194" s="24" t="s">
        <v>280</v>
      </c>
      <c r="G1194" s="24" t="s">
        <v>281</v>
      </c>
      <c r="H1194" s="24" t="s">
        <v>35</v>
      </c>
      <c r="I1194" s="24"/>
      <c r="J1194" s="24" t="s">
        <v>274</v>
      </c>
      <c r="K1194" s="24" t="s">
        <v>282</v>
      </c>
      <c r="L1194" s="26">
        <v>23</v>
      </c>
      <c r="M1194" s="27">
        <v>2363</v>
      </c>
      <c r="N1194" s="28" t="s">
        <v>1838</v>
      </c>
      <c r="O1194" s="29" t="s">
        <v>1840</v>
      </c>
      <c r="P1194" s="29" t="s">
        <v>291</v>
      </c>
      <c r="Q1194" s="30">
        <v>400</v>
      </c>
      <c r="R1194" s="6" t="s">
        <v>41</v>
      </c>
      <c r="S1194" s="8">
        <v>100</v>
      </c>
      <c r="T1194" s="23">
        <v>100</v>
      </c>
      <c r="U1194" s="23">
        <v>100</v>
      </c>
      <c r="V1194" s="23">
        <v>100</v>
      </c>
      <c r="W1194" s="5">
        <f t="shared" si="36"/>
        <v>400</v>
      </c>
      <c r="X1194" s="5">
        <f t="shared" si="37"/>
        <v>0</v>
      </c>
      <c r="Y1194" s="13">
        <v>138149000</v>
      </c>
      <c r="Z1194" s="20">
        <v>126</v>
      </c>
      <c r="AA1194" s="20">
        <v>130</v>
      </c>
      <c r="AB1194" s="20">
        <v>134</v>
      </c>
      <c r="AC1194" s="51"/>
    </row>
    <row r="1195" spans="1:29" s="4" customFormat="1" ht="13.5" customHeight="1" x14ac:dyDescent="0.25">
      <c r="A1195" s="25">
        <v>10</v>
      </c>
      <c r="B1195" s="24" t="s">
        <v>1784</v>
      </c>
      <c r="C1195" s="24" t="s">
        <v>278</v>
      </c>
      <c r="D1195" s="25">
        <v>71</v>
      </c>
      <c r="E1195" s="25" t="s">
        <v>292</v>
      </c>
      <c r="F1195" s="24" t="s">
        <v>280</v>
      </c>
      <c r="G1195" s="24" t="s">
        <v>281</v>
      </c>
      <c r="H1195" s="24" t="s">
        <v>35</v>
      </c>
      <c r="I1195" s="24"/>
      <c r="J1195" s="24" t="s">
        <v>274</v>
      </c>
      <c r="K1195" s="24" t="s">
        <v>282</v>
      </c>
      <c r="L1195" s="26">
        <v>23</v>
      </c>
      <c r="M1195" s="27">
        <v>2363</v>
      </c>
      <c r="N1195" s="28" t="s">
        <v>1838</v>
      </c>
      <c r="O1195" s="29" t="s">
        <v>1841</v>
      </c>
      <c r="P1195" s="29" t="s">
        <v>294</v>
      </c>
      <c r="Q1195" s="30">
        <v>2000</v>
      </c>
      <c r="R1195" s="6" t="s">
        <v>41</v>
      </c>
      <c r="S1195" s="8">
        <v>500</v>
      </c>
      <c r="T1195" s="23">
        <v>500</v>
      </c>
      <c r="U1195" s="23">
        <v>500</v>
      </c>
      <c r="V1195" s="23">
        <v>500</v>
      </c>
      <c r="W1195" s="5">
        <f t="shared" si="36"/>
        <v>2000</v>
      </c>
      <c r="X1195" s="5">
        <f t="shared" si="37"/>
        <v>0</v>
      </c>
      <c r="Y1195" s="13">
        <v>276299000</v>
      </c>
      <c r="Z1195" s="20">
        <v>252</v>
      </c>
      <c r="AA1195" s="20">
        <v>260</v>
      </c>
      <c r="AB1195" s="20">
        <v>267</v>
      </c>
      <c r="AC1195" s="51"/>
    </row>
    <row r="1196" spans="1:29" s="4" customFormat="1" ht="13.5" customHeight="1" x14ac:dyDescent="0.25">
      <c r="A1196" s="25">
        <v>10</v>
      </c>
      <c r="B1196" s="24" t="s">
        <v>1784</v>
      </c>
      <c r="C1196" s="24" t="s">
        <v>278</v>
      </c>
      <c r="D1196" s="25">
        <v>76</v>
      </c>
      <c r="E1196" s="25" t="s">
        <v>302</v>
      </c>
      <c r="F1196" s="24" t="s">
        <v>280</v>
      </c>
      <c r="G1196" s="24" t="s">
        <v>303</v>
      </c>
      <c r="H1196" s="24" t="s">
        <v>35</v>
      </c>
      <c r="I1196" s="24"/>
      <c r="J1196" s="24" t="s">
        <v>274</v>
      </c>
      <c r="K1196" s="24" t="s">
        <v>282</v>
      </c>
      <c r="L1196" s="26">
        <v>23</v>
      </c>
      <c r="M1196" s="27">
        <v>2363</v>
      </c>
      <c r="N1196" s="28" t="s">
        <v>1838</v>
      </c>
      <c r="O1196" s="29" t="s">
        <v>1842</v>
      </c>
      <c r="P1196" s="29" t="s">
        <v>305</v>
      </c>
      <c r="Q1196" s="30">
        <v>8000</v>
      </c>
      <c r="R1196" s="6" t="s">
        <v>41</v>
      </c>
      <c r="S1196" s="8">
        <v>2000</v>
      </c>
      <c r="T1196" s="23">
        <v>2000</v>
      </c>
      <c r="U1196" s="23">
        <v>2000</v>
      </c>
      <c r="V1196" s="23">
        <v>2000</v>
      </c>
      <c r="W1196" s="5">
        <f t="shared" si="36"/>
        <v>8000</v>
      </c>
      <c r="X1196" s="5">
        <f t="shared" si="37"/>
        <v>0</v>
      </c>
      <c r="Y1196" s="13">
        <v>1461495000</v>
      </c>
      <c r="Z1196" s="20">
        <v>1335</v>
      </c>
      <c r="AA1196" s="20">
        <v>1374</v>
      </c>
      <c r="AB1196" s="20">
        <v>1414</v>
      </c>
      <c r="AC1196" s="51"/>
    </row>
    <row r="1197" spans="1:29" s="4" customFormat="1" ht="13.5" customHeight="1" x14ac:dyDescent="0.25">
      <c r="A1197" s="25">
        <v>10</v>
      </c>
      <c r="B1197" s="24" t="s">
        <v>1784</v>
      </c>
      <c r="C1197" s="24" t="s">
        <v>216</v>
      </c>
      <c r="D1197" s="25">
        <v>63</v>
      </c>
      <c r="E1197" s="25" t="s">
        <v>1129</v>
      </c>
      <c r="F1197" s="24" t="s">
        <v>280</v>
      </c>
      <c r="G1197" s="24" t="s">
        <v>281</v>
      </c>
      <c r="H1197" s="24" t="s">
        <v>35</v>
      </c>
      <c r="I1197" s="24"/>
      <c r="J1197" s="24" t="s">
        <v>274</v>
      </c>
      <c r="K1197" s="24" t="s">
        <v>282</v>
      </c>
      <c r="L1197" s="26">
        <v>24</v>
      </c>
      <c r="M1197" s="27">
        <v>2314</v>
      </c>
      <c r="N1197" s="28" t="s">
        <v>1843</v>
      </c>
      <c r="O1197" s="29" t="s">
        <v>1844</v>
      </c>
      <c r="P1197" s="29" t="s">
        <v>1132</v>
      </c>
      <c r="Q1197" s="30">
        <v>500</v>
      </c>
      <c r="R1197" s="6" t="s">
        <v>41</v>
      </c>
      <c r="S1197" s="8">
        <v>125</v>
      </c>
      <c r="T1197" s="23">
        <v>125</v>
      </c>
      <c r="U1197" s="23">
        <v>125</v>
      </c>
      <c r="V1197" s="23">
        <v>125</v>
      </c>
      <c r="W1197" s="5">
        <f t="shared" si="36"/>
        <v>500</v>
      </c>
      <c r="X1197" s="5">
        <f t="shared" si="37"/>
        <v>0</v>
      </c>
      <c r="Y1197" s="13">
        <v>276299000</v>
      </c>
      <c r="Z1197" s="20">
        <v>252</v>
      </c>
      <c r="AA1197" s="20">
        <v>260</v>
      </c>
      <c r="AB1197" s="20">
        <v>267</v>
      </c>
      <c r="AC1197" s="51"/>
    </row>
    <row r="1198" spans="1:29" s="4" customFormat="1" ht="13.5" customHeight="1" x14ac:dyDescent="0.25">
      <c r="A1198" s="25">
        <v>10</v>
      </c>
      <c r="B1198" s="24" t="s">
        <v>1784</v>
      </c>
      <c r="C1198" s="24" t="s">
        <v>88</v>
      </c>
      <c r="D1198" s="25">
        <v>77</v>
      </c>
      <c r="E1198" s="25" t="s">
        <v>316</v>
      </c>
      <c r="F1198" s="24" t="s">
        <v>90</v>
      </c>
      <c r="G1198" s="24" t="s">
        <v>317</v>
      </c>
      <c r="H1198" s="24" t="s">
        <v>35</v>
      </c>
      <c r="I1198" s="24" t="s">
        <v>92</v>
      </c>
      <c r="J1198" s="24" t="s">
        <v>274</v>
      </c>
      <c r="K1198" s="24" t="s">
        <v>318</v>
      </c>
      <c r="L1198" s="26">
        <v>25</v>
      </c>
      <c r="M1198" s="27">
        <v>2291</v>
      </c>
      <c r="N1198" s="28" t="s">
        <v>1845</v>
      </c>
      <c r="O1198" s="29" t="s">
        <v>1846</v>
      </c>
      <c r="P1198" s="29" t="s">
        <v>321</v>
      </c>
      <c r="Q1198" s="30">
        <v>40</v>
      </c>
      <c r="R1198" s="6" t="s">
        <v>41</v>
      </c>
      <c r="S1198" s="8">
        <v>10</v>
      </c>
      <c r="T1198" s="23">
        <v>10</v>
      </c>
      <c r="U1198" s="23">
        <v>10</v>
      </c>
      <c r="V1198" s="23">
        <v>10</v>
      </c>
      <c r="W1198" s="5">
        <f t="shared" si="36"/>
        <v>40</v>
      </c>
      <c r="X1198" s="5">
        <f t="shared" si="37"/>
        <v>0</v>
      </c>
      <c r="Y1198" s="13">
        <v>15997686000</v>
      </c>
      <c r="Z1198" s="20">
        <v>14618</v>
      </c>
      <c r="AA1198" s="20">
        <v>15043</v>
      </c>
      <c r="AB1198" s="20">
        <v>15481</v>
      </c>
      <c r="AC1198" s="51"/>
    </row>
    <row r="1199" spans="1:29" s="4" customFormat="1" ht="13.5" customHeight="1" x14ac:dyDescent="0.25">
      <c r="A1199" s="25">
        <v>10</v>
      </c>
      <c r="B1199" s="24" t="s">
        <v>1784</v>
      </c>
      <c r="C1199" s="24" t="s">
        <v>216</v>
      </c>
      <c r="D1199" s="25">
        <v>79</v>
      </c>
      <c r="E1199" s="25" t="s">
        <v>325</v>
      </c>
      <c r="F1199" s="24" t="s">
        <v>280</v>
      </c>
      <c r="G1199" s="24" t="s">
        <v>326</v>
      </c>
      <c r="H1199" s="24" t="s">
        <v>59</v>
      </c>
      <c r="I1199" s="24"/>
      <c r="J1199" s="24" t="s">
        <v>274</v>
      </c>
      <c r="K1199" s="24" t="s">
        <v>327</v>
      </c>
      <c r="L1199" s="26">
        <v>26</v>
      </c>
      <c r="M1199" s="27">
        <v>2321</v>
      </c>
      <c r="N1199" s="28" t="s">
        <v>1847</v>
      </c>
      <c r="O1199" s="29" t="s">
        <v>1848</v>
      </c>
      <c r="P1199" s="29" t="s">
        <v>330</v>
      </c>
      <c r="Q1199" s="30">
        <v>4</v>
      </c>
      <c r="R1199" s="6" t="s">
        <v>41</v>
      </c>
      <c r="S1199" s="8">
        <v>1</v>
      </c>
      <c r="T1199" s="23">
        <v>1</v>
      </c>
      <c r="U1199" s="23">
        <v>1</v>
      </c>
      <c r="V1199" s="23">
        <v>1</v>
      </c>
      <c r="W1199" s="5">
        <f t="shared" si="36"/>
        <v>4</v>
      </c>
      <c r="X1199" s="5">
        <f t="shared" si="37"/>
        <v>0</v>
      </c>
      <c r="Y1199" s="13">
        <v>342812000</v>
      </c>
      <c r="Z1199" s="20">
        <v>313</v>
      </c>
      <c r="AA1199" s="20">
        <v>322</v>
      </c>
      <c r="AB1199" s="20">
        <v>332</v>
      </c>
      <c r="AC1199" s="51"/>
    </row>
    <row r="1200" spans="1:29" s="4" customFormat="1" ht="13.5" customHeight="1" x14ac:dyDescent="0.25">
      <c r="A1200" s="25">
        <v>10</v>
      </c>
      <c r="B1200" s="24" t="s">
        <v>1784</v>
      </c>
      <c r="C1200" s="24" t="s">
        <v>101</v>
      </c>
      <c r="D1200" s="25">
        <v>82</v>
      </c>
      <c r="E1200" s="25" t="s">
        <v>334</v>
      </c>
      <c r="F1200" s="24" t="s">
        <v>272</v>
      </c>
      <c r="G1200" s="24" t="s">
        <v>335</v>
      </c>
      <c r="H1200" s="24" t="s">
        <v>35</v>
      </c>
      <c r="I1200" s="24"/>
      <c r="J1200" s="24" t="s">
        <v>274</v>
      </c>
      <c r="K1200" s="24" t="s">
        <v>336</v>
      </c>
      <c r="L1200" s="26">
        <v>28</v>
      </c>
      <c r="M1200" s="27">
        <v>2776</v>
      </c>
      <c r="N1200" s="28" t="s">
        <v>1849</v>
      </c>
      <c r="O1200" s="29" t="s">
        <v>1850</v>
      </c>
      <c r="P1200" s="29" t="s">
        <v>64</v>
      </c>
      <c r="Q1200" s="30">
        <v>8</v>
      </c>
      <c r="R1200" s="6" t="s">
        <v>41</v>
      </c>
      <c r="S1200" s="8">
        <v>0</v>
      </c>
      <c r="T1200" s="23">
        <v>4</v>
      </c>
      <c r="U1200" s="23">
        <v>0</v>
      </c>
      <c r="V1200" s="23">
        <v>4</v>
      </c>
      <c r="W1200" s="5">
        <f t="shared" si="36"/>
        <v>8</v>
      </c>
      <c r="X1200" s="5">
        <f t="shared" si="37"/>
        <v>0</v>
      </c>
      <c r="Y1200" s="13">
        <v>0</v>
      </c>
      <c r="Z1200" s="20">
        <v>1440</v>
      </c>
      <c r="AA1200" s="20">
        <v>0</v>
      </c>
      <c r="AB1200" s="20">
        <v>1525</v>
      </c>
      <c r="AC1200" s="51"/>
    </row>
    <row r="1201" spans="1:29" s="4" customFormat="1" ht="13.5" customHeight="1" x14ac:dyDescent="0.25">
      <c r="A1201" s="25">
        <v>10</v>
      </c>
      <c r="B1201" s="24" t="s">
        <v>1784</v>
      </c>
      <c r="C1201" s="24" t="s">
        <v>101</v>
      </c>
      <c r="D1201" s="25">
        <v>83</v>
      </c>
      <c r="E1201" s="25" t="s">
        <v>339</v>
      </c>
      <c r="F1201" s="24" t="s">
        <v>272</v>
      </c>
      <c r="G1201" s="24" t="s">
        <v>335</v>
      </c>
      <c r="H1201" s="24" t="s">
        <v>35</v>
      </c>
      <c r="I1201" s="24"/>
      <c r="J1201" s="24" t="s">
        <v>274</v>
      </c>
      <c r="K1201" s="24" t="s">
        <v>336</v>
      </c>
      <c r="L1201" s="26">
        <v>28</v>
      </c>
      <c r="M1201" s="27">
        <v>2776</v>
      </c>
      <c r="N1201" s="28" t="s">
        <v>1849</v>
      </c>
      <c r="O1201" s="29" t="s">
        <v>1851</v>
      </c>
      <c r="P1201" s="29" t="s">
        <v>64</v>
      </c>
      <c r="Q1201" s="30">
        <v>1</v>
      </c>
      <c r="R1201" s="6" t="s">
        <v>41</v>
      </c>
      <c r="S1201" s="8">
        <v>0</v>
      </c>
      <c r="T1201" s="23">
        <v>0</v>
      </c>
      <c r="U1201" s="23">
        <v>1</v>
      </c>
      <c r="V1201" s="23">
        <v>0</v>
      </c>
      <c r="W1201" s="5">
        <f t="shared" si="36"/>
        <v>1</v>
      </c>
      <c r="X1201" s="5">
        <f t="shared" si="37"/>
        <v>0</v>
      </c>
      <c r="Y1201" s="13">
        <v>0</v>
      </c>
      <c r="Z1201" s="20">
        <v>0</v>
      </c>
      <c r="AA1201" s="20">
        <v>741</v>
      </c>
      <c r="AB1201" s="20">
        <v>0</v>
      </c>
      <c r="AC1201" s="51"/>
    </row>
    <row r="1202" spans="1:29" s="4" customFormat="1" ht="13.5" customHeight="1" x14ac:dyDescent="0.25">
      <c r="A1202" s="25">
        <v>10</v>
      </c>
      <c r="B1202" s="24" t="s">
        <v>1784</v>
      </c>
      <c r="C1202" s="24" t="s">
        <v>101</v>
      </c>
      <c r="D1202" s="25">
        <v>84</v>
      </c>
      <c r="E1202" s="25" t="s">
        <v>341</v>
      </c>
      <c r="F1202" s="24" t="s">
        <v>272</v>
      </c>
      <c r="G1202" s="24" t="s">
        <v>335</v>
      </c>
      <c r="H1202" s="24" t="s">
        <v>35</v>
      </c>
      <c r="I1202" s="24"/>
      <c r="J1202" s="24" t="s">
        <v>274</v>
      </c>
      <c r="K1202" s="24" t="s">
        <v>336</v>
      </c>
      <c r="L1202" s="26">
        <v>28</v>
      </c>
      <c r="M1202" s="27">
        <v>2776</v>
      </c>
      <c r="N1202" s="28" t="s">
        <v>1849</v>
      </c>
      <c r="O1202" s="29" t="s">
        <v>1303</v>
      </c>
      <c r="P1202" s="29" t="s">
        <v>64</v>
      </c>
      <c r="Q1202" s="30">
        <v>1</v>
      </c>
      <c r="R1202" s="6" t="s">
        <v>41</v>
      </c>
      <c r="S1202" s="8">
        <v>1</v>
      </c>
      <c r="T1202" s="23">
        <v>0</v>
      </c>
      <c r="U1202" s="23">
        <v>0</v>
      </c>
      <c r="V1202" s="23">
        <v>0</v>
      </c>
      <c r="W1202" s="5">
        <f t="shared" si="36"/>
        <v>1</v>
      </c>
      <c r="X1202" s="5">
        <f t="shared" si="37"/>
        <v>0</v>
      </c>
      <c r="Y1202" s="13">
        <v>630311000</v>
      </c>
      <c r="Z1202" s="20">
        <v>0</v>
      </c>
      <c r="AA1202" s="20">
        <v>0</v>
      </c>
      <c r="AB1202" s="20">
        <v>0</v>
      </c>
      <c r="AC1202" s="51"/>
    </row>
    <row r="1203" spans="1:29" s="4" customFormat="1" ht="13.5" customHeight="1" x14ac:dyDescent="0.25">
      <c r="A1203" s="25">
        <v>10</v>
      </c>
      <c r="B1203" s="24" t="s">
        <v>1784</v>
      </c>
      <c r="C1203" s="24" t="s">
        <v>101</v>
      </c>
      <c r="D1203" s="25">
        <v>85</v>
      </c>
      <c r="E1203" s="25" t="s">
        <v>343</v>
      </c>
      <c r="F1203" s="24" t="s">
        <v>272</v>
      </c>
      <c r="G1203" s="24" t="s">
        <v>335</v>
      </c>
      <c r="H1203" s="24" t="s">
        <v>35</v>
      </c>
      <c r="I1203" s="24"/>
      <c r="J1203" s="24" t="s">
        <v>274</v>
      </c>
      <c r="K1203" s="24" t="s">
        <v>336</v>
      </c>
      <c r="L1203" s="26">
        <v>28</v>
      </c>
      <c r="M1203" s="27">
        <v>2776</v>
      </c>
      <c r="N1203" s="28" t="s">
        <v>1849</v>
      </c>
      <c r="O1203" s="29" t="s">
        <v>1852</v>
      </c>
      <c r="P1203" s="29" t="s">
        <v>64</v>
      </c>
      <c r="Q1203" s="30">
        <v>1</v>
      </c>
      <c r="R1203" s="6" t="s">
        <v>41</v>
      </c>
      <c r="S1203" s="8">
        <v>0</v>
      </c>
      <c r="T1203" s="23">
        <v>0</v>
      </c>
      <c r="U1203" s="23">
        <v>1</v>
      </c>
      <c r="V1203" s="23">
        <v>0</v>
      </c>
      <c r="W1203" s="5">
        <f t="shared" si="36"/>
        <v>1</v>
      </c>
      <c r="X1203" s="5">
        <f t="shared" si="37"/>
        <v>0</v>
      </c>
      <c r="Y1203" s="13">
        <v>0</v>
      </c>
      <c r="Z1203" s="20">
        <v>0</v>
      </c>
      <c r="AA1203" s="20">
        <v>741</v>
      </c>
      <c r="AB1203" s="20">
        <v>0</v>
      </c>
      <c r="AC1203" s="51"/>
    </row>
    <row r="1204" spans="1:29" s="4" customFormat="1" ht="13.5" customHeight="1" x14ac:dyDescent="0.25">
      <c r="A1204" s="25">
        <v>10</v>
      </c>
      <c r="B1204" s="24" t="s">
        <v>1784</v>
      </c>
      <c r="C1204" s="24" t="s">
        <v>101</v>
      </c>
      <c r="D1204" s="25">
        <v>88</v>
      </c>
      <c r="E1204" s="25" t="s">
        <v>345</v>
      </c>
      <c r="F1204" s="24" t="s">
        <v>272</v>
      </c>
      <c r="G1204" s="24" t="s">
        <v>335</v>
      </c>
      <c r="H1204" s="24" t="s">
        <v>35</v>
      </c>
      <c r="I1204" s="24"/>
      <c r="J1204" s="24" t="s">
        <v>274</v>
      </c>
      <c r="K1204" s="24" t="s">
        <v>336</v>
      </c>
      <c r="L1204" s="26">
        <v>28</v>
      </c>
      <c r="M1204" s="27">
        <v>2776</v>
      </c>
      <c r="N1204" s="28" t="s">
        <v>1849</v>
      </c>
      <c r="O1204" s="29" t="s">
        <v>1853</v>
      </c>
      <c r="P1204" s="29" t="s">
        <v>64</v>
      </c>
      <c r="Q1204" s="30">
        <v>3</v>
      </c>
      <c r="R1204" s="6" t="s">
        <v>41</v>
      </c>
      <c r="S1204" s="8">
        <v>3</v>
      </c>
      <c r="T1204" s="23">
        <v>0</v>
      </c>
      <c r="U1204" s="23">
        <v>0</v>
      </c>
      <c r="V1204" s="23">
        <v>0</v>
      </c>
      <c r="W1204" s="5">
        <f t="shared" si="36"/>
        <v>3</v>
      </c>
      <c r="X1204" s="5">
        <f t="shared" si="37"/>
        <v>0</v>
      </c>
      <c r="Y1204" s="13">
        <v>945462000</v>
      </c>
      <c r="Z1204" s="20">
        <v>0</v>
      </c>
      <c r="AA1204" s="20">
        <v>0</v>
      </c>
      <c r="AB1204" s="20">
        <v>0</v>
      </c>
      <c r="AC1204" s="51"/>
    </row>
    <row r="1205" spans="1:29" s="4" customFormat="1" ht="13.5" customHeight="1" x14ac:dyDescent="0.25">
      <c r="A1205" s="25">
        <v>10</v>
      </c>
      <c r="B1205" s="24" t="s">
        <v>1784</v>
      </c>
      <c r="C1205" s="24" t="s">
        <v>149</v>
      </c>
      <c r="D1205" s="25">
        <v>92</v>
      </c>
      <c r="E1205" s="25" t="s">
        <v>355</v>
      </c>
      <c r="F1205" s="24" t="s">
        <v>151</v>
      </c>
      <c r="G1205" s="24" t="s">
        <v>356</v>
      </c>
      <c r="H1205" s="24" t="s">
        <v>59</v>
      </c>
      <c r="I1205" s="24" t="s">
        <v>357</v>
      </c>
      <c r="J1205" s="24" t="s">
        <v>153</v>
      </c>
      <c r="K1205" s="24" t="s">
        <v>358</v>
      </c>
      <c r="L1205" s="26">
        <v>30</v>
      </c>
      <c r="M1205" s="27">
        <v>2933</v>
      </c>
      <c r="N1205" s="28" t="s">
        <v>1854</v>
      </c>
      <c r="O1205" s="29" t="s">
        <v>360</v>
      </c>
      <c r="P1205" s="29" t="s">
        <v>67</v>
      </c>
      <c r="Q1205" s="30">
        <v>1</v>
      </c>
      <c r="R1205" s="6" t="s">
        <v>119</v>
      </c>
      <c r="S1205" s="8">
        <v>1</v>
      </c>
      <c r="T1205" s="23">
        <v>1</v>
      </c>
      <c r="U1205" s="23">
        <v>1</v>
      </c>
      <c r="V1205" s="23">
        <v>1</v>
      </c>
      <c r="W1205" s="5">
        <f t="shared" si="36"/>
        <v>1</v>
      </c>
      <c r="X1205" s="5">
        <f t="shared" si="37"/>
        <v>0</v>
      </c>
      <c r="Y1205" s="13">
        <v>1142692000</v>
      </c>
      <c r="Z1205" s="20">
        <v>1044</v>
      </c>
      <c r="AA1205" s="20">
        <v>1075</v>
      </c>
      <c r="AB1205" s="20">
        <v>1106</v>
      </c>
      <c r="AC1205" s="51"/>
    </row>
    <row r="1206" spans="1:29" s="4" customFormat="1" ht="13.5" customHeight="1" x14ac:dyDescent="0.25">
      <c r="A1206" s="25">
        <v>10</v>
      </c>
      <c r="B1206" s="24" t="s">
        <v>1784</v>
      </c>
      <c r="C1206" s="24" t="s">
        <v>149</v>
      </c>
      <c r="D1206" s="25">
        <v>93</v>
      </c>
      <c r="E1206" s="25" t="s">
        <v>361</v>
      </c>
      <c r="F1206" s="24" t="s">
        <v>151</v>
      </c>
      <c r="G1206" s="24" t="s">
        <v>362</v>
      </c>
      <c r="H1206" s="24" t="s">
        <v>59</v>
      </c>
      <c r="I1206" s="24" t="s">
        <v>357</v>
      </c>
      <c r="J1206" s="24" t="s">
        <v>153</v>
      </c>
      <c r="K1206" s="24" t="s">
        <v>358</v>
      </c>
      <c r="L1206" s="26">
        <v>30</v>
      </c>
      <c r="M1206" s="27">
        <v>2933</v>
      </c>
      <c r="N1206" s="28" t="s">
        <v>1854</v>
      </c>
      <c r="O1206" s="29" t="s">
        <v>363</v>
      </c>
      <c r="P1206" s="29" t="s">
        <v>364</v>
      </c>
      <c r="Q1206" s="30">
        <v>4</v>
      </c>
      <c r="R1206" s="6" t="s">
        <v>41</v>
      </c>
      <c r="S1206" s="8">
        <v>1</v>
      </c>
      <c r="T1206" s="23">
        <v>1</v>
      </c>
      <c r="U1206" s="23">
        <v>1</v>
      </c>
      <c r="V1206" s="23">
        <v>1</v>
      </c>
      <c r="W1206" s="5">
        <f t="shared" si="36"/>
        <v>4</v>
      </c>
      <c r="X1206" s="5">
        <f t="shared" si="37"/>
        <v>0</v>
      </c>
      <c r="Y1206" s="13">
        <v>11426880000</v>
      </c>
      <c r="Z1206" s="20">
        <v>10441</v>
      </c>
      <c r="AA1206" s="20">
        <v>10745</v>
      </c>
      <c r="AB1206" s="20">
        <v>11058</v>
      </c>
      <c r="AC1206" s="51"/>
    </row>
    <row r="1207" spans="1:29" s="4" customFormat="1" ht="13.5" customHeight="1" x14ac:dyDescent="0.25">
      <c r="A1207" s="25">
        <v>10</v>
      </c>
      <c r="B1207" s="24" t="s">
        <v>1784</v>
      </c>
      <c r="C1207" s="24" t="s">
        <v>149</v>
      </c>
      <c r="D1207" s="25">
        <v>94</v>
      </c>
      <c r="E1207" s="25" t="s">
        <v>365</v>
      </c>
      <c r="F1207" s="24" t="s">
        <v>151</v>
      </c>
      <c r="G1207" s="24" t="s">
        <v>366</v>
      </c>
      <c r="H1207" s="24" t="s">
        <v>59</v>
      </c>
      <c r="I1207" s="24" t="s">
        <v>357</v>
      </c>
      <c r="J1207" s="24" t="s">
        <v>153</v>
      </c>
      <c r="K1207" s="24" t="s">
        <v>358</v>
      </c>
      <c r="L1207" s="26">
        <v>30</v>
      </c>
      <c r="M1207" s="27">
        <v>2933</v>
      </c>
      <c r="N1207" s="28" t="s">
        <v>1854</v>
      </c>
      <c r="O1207" s="29" t="s">
        <v>1855</v>
      </c>
      <c r="P1207" s="29" t="s">
        <v>368</v>
      </c>
      <c r="Q1207" s="30">
        <v>4</v>
      </c>
      <c r="R1207" s="6" t="s">
        <v>41</v>
      </c>
      <c r="S1207" s="8">
        <v>1</v>
      </c>
      <c r="T1207" s="23">
        <v>1</v>
      </c>
      <c r="U1207" s="23">
        <v>1</v>
      </c>
      <c r="V1207" s="23">
        <v>1</v>
      </c>
      <c r="W1207" s="5">
        <f t="shared" si="36"/>
        <v>4</v>
      </c>
      <c r="X1207" s="5">
        <f t="shared" si="37"/>
        <v>0</v>
      </c>
      <c r="Y1207" s="13">
        <v>3428065000</v>
      </c>
      <c r="Z1207" s="20">
        <v>3132</v>
      </c>
      <c r="AA1207" s="20">
        <v>3224</v>
      </c>
      <c r="AB1207" s="20">
        <v>3317</v>
      </c>
      <c r="AC1207" s="51"/>
    </row>
    <row r="1208" spans="1:29" s="4" customFormat="1" ht="13.5" customHeight="1" x14ac:dyDescent="0.25">
      <c r="A1208" s="25">
        <v>10</v>
      </c>
      <c r="B1208" s="24" t="s">
        <v>1784</v>
      </c>
      <c r="C1208" s="24" t="s">
        <v>175</v>
      </c>
      <c r="D1208" s="25">
        <v>95</v>
      </c>
      <c r="E1208" s="25" t="s">
        <v>369</v>
      </c>
      <c r="F1208" s="24" t="s">
        <v>370</v>
      </c>
      <c r="G1208" s="24" t="s">
        <v>371</v>
      </c>
      <c r="H1208" s="24" t="s">
        <v>35</v>
      </c>
      <c r="I1208" s="24"/>
      <c r="J1208" s="24" t="s">
        <v>153</v>
      </c>
      <c r="K1208" s="24" t="s">
        <v>372</v>
      </c>
      <c r="L1208" s="26">
        <v>31</v>
      </c>
      <c r="M1208" s="27">
        <v>2372</v>
      </c>
      <c r="N1208" s="28" t="s">
        <v>1856</v>
      </c>
      <c r="O1208" s="29" t="s">
        <v>1857</v>
      </c>
      <c r="P1208" s="29" t="s">
        <v>375</v>
      </c>
      <c r="Q1208" s="30">
        <v>2</v>
      </c>
      <c r="R1208" s="6" t="s">
        <v>119</v>
      </c>
      <c r="S1208" s="8">
        <v>2</v>
      </c>
      <c r="T1208" s="23">
        <v>2</v>
      </c>
      <c r="U1208" s="23">
        <v>2</v>
      </c>
      <c r="V1208" s="23">
        <v>2</v>
      </c>
      <c r="W1208" s="5">
        <f t="shared" si="36"/>
        <v>2</v>
      </c>
      <c r="X1208" s="5">
        <f t="shared" si="37"/>
        <v>0</v>
      </c>
      <c r="Y1208" s="13">
        <v>576262000</v>
      </c>
      <c r="Z1208" s="20">
        <v>527</v>
      </c>
      <c r="AA1208" s="20">
        <v>542</v>
      </c>
      <c r="AB1208" s="20">
        <v>558</v>
      </c>
      <c r="AC1208" s="51"/>
    </row>
    <row r="1209" spans="1:29" s="4" customFormat="1" ht="13.5" customHeight="1" x14ac:dyDescent="0.25">
      <c r="A1209" s="25">
        <v>10</v>
      </c>
      <c r="B1209" s="24" t="s">
        <v>1784</v>
      </c>
      <c r="C1209" s="24" t="s">
        <v>175</v>
      </c>
      <c r="D1209" s="25">
        <v>96</v>
      </c>
      <c r="E1209" s="25" t="s">
        <v>376</v>
      </c>
      <c r="F1209" s="24" t="s">
        <v>370</v>
      </c>
      <c r="G1209" s="24" t="s">
        <v>371</v>
      </c>
      <c r="H1209" s="24" t="s">
        <v>35</v>
      </c>
      <c r="I1209" s="24"/>
      <c r="J1209" s="24" t="s">
        <v>153</v>
      </c>
      <c r="K1209" s="24" t="s">
        <v>372</v>
      </c>
      <c r="L1209" s="26">
        <v>31</v>
      </c>
      <c r="M1209" s="27">
        <v>2372</v>
      </c>
      <c r="N1209" s="28" t="s">
        <v>1856</v>
      </c>
      <c r="O1209" s="29" t="s">
        <v>1858</v>
      </c>
      <c r="P1209" s="29" t="s">
        <v>40</v>
      </c>
      <c r="Q1209" s="30">
        <v>2</v>
      </c>
      <c r="R1209" s="6" t="s">
        <v>119</v>
      </c>
      <c r="S1209" s="8">
        <v>2</v>
      </c>
      <c r="T1209" s="23">
        <v>2</v>
      </c>
      <c r="U1209" s="23">
        <v>2</v>
      </c>
      <c r="V1209" s="23">
        <v>2</v>
      </c>
      <c r="W1209" s="5">
        <f t="shared" si="36"/>
        <v>2</v>
      </c>
      <c r="X1209" s="5">
        <f t="shared" si="37"/>
        <v>0</v>
      </c>
      <c r="Y1209" s="13">
        <v>577055000</v>
      </c>
      <c r="Z1209" s="20">
        <v>527</v>
      </c>
      <c r="AA1209" s="20">
        <v>543</v>
      </c>
      <c r="AB1209" s="20">
        <v>558</v>
      </c>
      <c r="AC1209" s="51"/>
    </row>
    <row r="1210" spans="1:29" s="4" customFormat="1" ht="13.5" customHeight="1" x14ac:dyDescent="0.25">
      <c r="A1210" s="25">
        <v>10</v>
      </c>
      <c r="B1210" s="24" t="s">
        <v>1784</v>
      </c>
      <c r="C1210" s="24" t="s">
        <v>149</v>
      </c>
      <c r="D1210" s="25">
        <v>97</v>
      </c>
      <c r="E1210" s="25" t="s">
        <v>378</v>
      </c>
      <c r="F1210" s="24" t="s">
        <v>379</v>
      </c>
      <c r="G1210" s="24" t="s">
        <v>380</v>
      </c>
      <c r="H1210" s="24" t="s">
        <v>35</v>
      </c>
      <c r="I1210" s="24"/>
      <c r="J1210" s="24" t="s">
        <v>153</v>
      </c>
      <c r="K1210" s="24" t="s">
        <v>154</v>
      </c>
      <c r="L1210" s="26">
        <v>32</v>
      </c>
      <c r="M1210" s="27">
        <v>2440</v>
      </c>
      <c r="N1210" s="28" t="s">
        <v>1859</v>
      </c>
      <c r="O1210" s="29" t="s">
        <v>1860</v>
      </c>
      <c r="P1210" s="29" t="s">
        <v>383</v>
      </c>
      <c r="Q1210" s="30">
        <v>200</v>
      </c>
      <c r="R1210" s="6" t="s">
        <v>41</v>
      </c>
      <c r="S1210" s="8">
        <v>50</v>
      </c>
      <c r="T1210" s="23">
        <v>50</v>
      </c>
      <c r="U1210" s="23">
        <v>50</v>
      </c>
      <c r="V1210" s="23">
        <v>50</v>
      </c>
      <c r="W1210" s="5">
        <f t="shared" si="36"/>
        <v>200</v>
      </c>
      <c r="X1210" s="5">
        <f t="shared" si="37"/>
        <v>0</v>
      </c>
      <c r="Y1210" s="13">
        <v>1394086000</v>
      </c>
      <c r="Z1210" s="20">
        <v>1274</v>
      </c>
      <c r="AA1210" s="20">
        <v>1311</v>
      </c>
      <c r="AB1210" s="20">
        <v>1349</v>
      </c>
      <c r="AC1210" s="51"/>
    </row>
    <row r="1211" spans="1:29" s="4" customFormat="1" ht="13.5" customHeight="1" x14ac:dyDescent="0.25">
      <c r="A1211" s="25">
        <v>10</v>
      </c>
      <c r="B1211" s="24" t="s">
        <v>1784</v>
      </c>
      <c r="C1211" s="24" t="s">
        <v>149</v>
      </c>
      <c r="D1211" s="25">
        <v>98</v>
      </c>
      <c r="E1211" s="25" t="s">
        <v>384</v>
      </c>
      <c r="F1211" s="24" t="s">
        <v>379</v>
      </c>
      <c r="G1211" s="24" t="s">
        <v>385</v>
      </c>
      <c r="H1211" s="24" t="s">
        <v>35</v>
      </c>
      <c r="I1211" s="24"/>
      <c r="J1211" s="24" t="s">
        <v>153</v>
      </c>
      <c r="K1211" s="24" t="s">
        <v>154</v>
      </c>
      <c r="L1211" s="26">
        <v>32</v>
      </c>
      <c r="M1211" s="27">
        <v>2440</v>
      </c>
      <c r="N1211" s="28" t="s">
        <v>1859</v>
      </c>
      <c r="O1211" s="29" t="s">
        <v>778</v>
      </c>
      <c r="P1211" s="29" t="s">
        <v>200</v>
      </c>
      <c r="Q1211" s="30">
        <v>1000</v>
      </c>
      <c r="R1211" s="6" t="s">
        <v>41</v>
      </c>
      <c r="S1211" s="8">
        <v>250</v>
      </c>
      <c r="T1211" s="23">
        <v>250</v>
      </c>
      <c r="U1211" s="23">
        <v>250</v>
      </c>
      <c r="V1211" s="23">
        <v>250</v>
      </c>
      <c r="W1211" s="5">
        <f t="shared" si="36"/>
        <v>1000</v>
      </c>
      <c r="X1211" s="5">
        <f t="shared" si="37"/>
        <v>0</v>
      </c>
      <c r="Y1211" s="13">
        <v>879867000</v>
      </c>
      <c r="Z1211" s="20">
        <v>804</v>
      </c>
      <c r="AA1211" s="20">
        <v>827</v>
      </c>
      <c r="AB1211" s="20">
        <v>851</v>
      </c>
      <c r="AC1211" s="51"/>
    </row>
    <row r="1212" spans="1:29" s="4" customFormat="1" ht="13.5" customHeight="1" x14ac:dyDescent="0.25">
      <c r="A1212" s="25">
        <v>10</v>
      </c>
      <c r="B1212" s="24" t="s">
        <v>1784</v>
      </c>
      <c r="C1212" s="24" t="s">
        <v>149</v>
      </c>
      <c r="D1212" s="25">
        <v>107</v>
      </c>
      <c r="E1212" s="25" t="s">
        <v>391</v>
      </c>
      <c r="F1212" s="24" t="s">
        <v>379</v>
      </c>
      <c r="G1212" s="24" t="s">
        <v>392</v>
      </c>
      <c r="H1212" s="24" t="s">
        <v>35</v>
      </c>
      <c r="I1212" s="24"/>
      <c r="J1212" s="24" t="s">
        <v>153</v>
      </c>
      <c r="K1212" s="24" t="s">
        <v>154</v>
      </c>
      <c r="L1212" s="26">
        <v>32</v>
      </c>
      <c r="M1212" s="27">
        <v>2440</v>
      </c>
      <c r="N1212" s="28" t="s">
        <v>1859</v>
      </c>
      <c r="O1212" s="29" t="s">
        <v>667</v>
      </c>
      <c r="P1212" s="29" t="s">
        <v>394</v>
      </c>
      <c r="Q1212" s="30">
        <v>20</v>
      </c>
      <c r="R1212" s="6" t="s">
        <v>41</v>
      </c>
      <c r="S1212" s="8">
        <v>5</v>
      </c>
      <c r="T1212" s="23">
        <v>5</v>
      </c>
      <c r="U1212" s="23">
        <v>5</v>
      </c>
      <c r="V1212" s="23">
        <v>5</v>
      </c>
      <c r="W1212" s="5">
        <f t="shared" si="36"/>
        <v>20</v>
      </c>
      <c r="X1212" s="5">
        <f t="shared" si="37"/>
        <v>0</v>
      </c>
      <c r="Y1212" s="13">
        <v>582776000</v>
      </c>
      <c r="Z1212" s="20">
        <v>533</v>
      </c>
      <c r="AA1212" s="20">
        <v>548</v>
      </c>
      <c r="AB1212" s="20">
        <v>564</v>
      </c>
      <c r="AC1212" s="51"/>
    </row>
    <row r="1213" spans="1:29" s="4" customFormat="1" ht="13.5" customHeight="1" x14ac:dyDescent="0.25">
      <c r="A1213" s="25">
        <v>10</v>
      </c>
      <c r="B1213" s="24" t="s">
        <v>1784</v>
      </c>
      <c r="C1213" s="24" t="s">
        <v>149</v>
      </c>
      <c r="D1213" s="25">
        <v>108</v>
      </c>
      <c r="E1213" s="25" t="s">
        <v>395</v>
      </c>
      <c r="F1213" s="24" t="s">
        <v>379</v>
      </c>
      <c r="G1213" s="24" t="s">
        <v>392</v>
      </c>
      <c r="H1213" s="24" t="s">
        <v>35</v>
      </c>
      <c r="I1213" s="24"/>
      <c r="J1213" s="24" t="s">
        <v>153</v>
      </c>
      <c r="K1213" s="24" t="s">
        <v>154</v>
      </c>
      <c r="L1213" s="26">
        <v>32</v>
      </c>
      <c r="M1213" s="27">
        <v>2440</v>
      </c>
      <c r="N1213" s="28" t="s">
        <v>1859</v>
      </c>
      <c r="O1213" s="29" t="s">
        <v>396</v>
      </c>
      <c r="P1213" s="29" t="s">
        <v>64</v>
      </c>
      <c r="Q1213" s="30">
        <v>40</v>
      </c>
      <c r="R1213" s="6" t="s">
        <v>41</v>
      </c>
      <c r="S1213" s="8">
        <v>10</v>
      </c>
      <c r="T1213" s="23">
        <v>10</v>
      </c>
      <c r="U1213" s="23">
        <v>10</v>
      </c>
      <c r="V1213" s="23">
        <v>10</v>
      </c>
      <c r="W1213" s="5">
        <f t="shared" si="36"/>
        <v>40</v>
      </c>
      <c r="X1213" s="5">
        <f t="shared" si="37"/>
        <v>0</v>
      </c>
      <c r="Y1213" s="13">
        <v>582776000</v>
      </c>
      <c r="Z1213" s="20">
        <v>533</v>
      </c>
      <c r="AA1213" s="20">
        <v>548</v>
      </c>
      <c r="AB1213" s="20">
        <v>564</v>
      </c>
      <c r="AC1213" s="51"/>
    </row>
    <row r="1214" spans="1:29" s="4" customFormat="1" ht="13.5" customHeight="1" x14ac:dyDescent="0.25">
      <c r="A1214" s="25">
        <v>10</v>
      </c>
      <c r="B1214" s="24" t="s">
        <v>1784</v>
      </c>
      <c r="C1214" s="24" t="s">
        <v>149</v>
      </c>
      <c r="D1214" s="25">
        <v>109</v>
      </c>
      <c r="E1214" s="25" t="s">
        <v>397</v>
      </c>
      <c r="F1214" s="24" t="s">
        <v>151</v>
      </c>
      <c r="G1214" s="24" t="s">
        <v>398</v>
      </c>
      <c r="H1214" s="24" t="s">
        <v>35</v>
      </c>
      <c r="I1214" s="24"/>
      <c r="J1214" s="24" t="s">
        <v>153</v>
      </c>
      <c r="K1214" s="24" t="s">
        <v>154</v>
      </c>
      <c r="L1214" s="26">
        <v>32</v>
      </c>
      <c r="M1214" s="27">
        <v>2440</v>
      </c>
      <c r="N1214" s="28" t="s">
        <v>1859</v>
      </c>
      <c r="O1214" s="29" t="s">
        <v>1861</v>
      </c>
      <c r="P1214" s="29" t="s">
        <v>400</v>
      </c>
      <c r="Q1214" s="30">
        <v>30</v>
      </c>
      <c r="R1214" s="6" t="s">
        <v>119</v>
      </c>
      <c r="S1214" s="8">
        <v>30</v>
      </c>
      <c r="T1214" s="23">
        <v>30</v>
      </c>
      <c r="U1214" s="23">
        <v>30</v>
      </c>
      <c r="V1214" s="23">
        <v>30</v>
      </c>
      <c r="W1214" s="5">
        <f t="shared" si="36"/>
        <v>30</v>
      </c>
      <c r="X1214" s="5">
        <f t="shared" si="37"/>
        <v>0</v>
      </c>
      <c r="Y1214" s="13">
        <v>1108413000</v>
      </c>
      <c r="Z1214" s="20">
        <v>1013</v>
      </c>
      <c r="AA1214" s="20">
        <v>1042</v>
      </c>
      <c r="AB1214" s="20">
        <v>1073</v>
      </c>
      <c r="AC1214" s="51"/>
    </row>
    <row r="1215" spans="1:29" s="4" customFormat="1" ht="13.5" customHeight="1" x14ac:dyDescent="0.25">
      <c r="A1215" s="25">
        <v>10</v>
      </c>
      <c r="B1215" s="24" t="s">
        <v>1784</v>
      </c>
      <c r="C1215" s="24" t="s">
        <v>186</v>
      </c>
      <c r="D1215" s="25">
        <v>62</v>
      </c>
      <c r="E1215" s="25" t="s">
        <v>401</v>
      </c>
      <c r="F1215" s="24" t="s">
        <v>272</v>
      </c>
      <c r="G1215" s="24" t="s">
        <v>402</v>
      </c>
      <c r="H1215" s="24" t="s">
        <v>35</v>
      </c>
      <c r="I1215" s="24"/>
      <c r="J1215" s="24" t="s">
        <v>274</v>
      </c>
      <c r="K1215" s="24" t="s">
        <v>275</v>
      </c>
      <c r="L1215" s="26">
        <v>33</v>
      </c>
      <c r="M1215" s="27">
        <v>2381</v>
      </c>
      <c r="N1215" s="28" t="s">
        <v>1862</v>
      </c>
      <c r="O1215" s="29" t="s">
        <v>1312</v>
      </c>
      <c r="P1215" s="29" t="s">
        <v>67</v>
      </c>
      <c r="Q1215" s="30">
        <v>1</v>
      </c>
      <c r="R1215" s="6" t="s">
        <v>119</v>
      </c>
      <c r="S1215" s="8">
        <v>1</v>
      </c>
      <c r="T1215" s="23">
        <v>1</v>
      </c>
      <c r="U1215" s="23">
        <v>1</v>
      </c>
      <c r="V1215" s="23">
        <v>1</v>
      </c>
      <c r="W1215" s="5">
        <f t="shared" si="36"/>
        <v>1</v>
      </c>
      <c r="X1215" s="5">
        <f t="shared" si="37"/>
        <v>0</v>
      </c>
      <c r="Y1215" s="13">
        <v>821591000</v>
      </c>
      <c r="Z1215" s="20">
        <v>751</v>
      </c>
      <c r="AA1215" s="20">
        <v>773</v>
      </c>
      <c r="AB1215" s="20">
        <v>795</v>
      </c>
      <c r="AC1215" s="51"/>
    </row>
    <row r="1216" spans="1:29" s="4" customFormat="1" ht="13.5" customHeight="1" x14ac:dyDescent="0.25">
      <c r="A1216" s="25">
        <v>10</v>
      </c>
      <c r="B1216" s="24" t="s">
        <v>1784</v>
      </c>
      <c r="C1216" s="24" t="s">
        <v>149</v>
      </c>
      <c r="D1216" s="25">
        <v>103</v>
      </c>
      <c r="E1216" s="25" t="s">
        <v>405</v>
      </c>
      <c r="F1216" s="24" t="s">
        <v>406</v>
      </c>
      <c r="G1216" s="24" t="s">
        <v>407</v>
      </c>
      <c r="H1216" s="24" t="s">
        <v>59</v>
      </c>
      <c r="I1216" s="24"/>
      <c r="J1216" s="24" t="s">
        <v>153</v>
      </c>
      <c r="K1216" s="24" t="s">
        <v>154</v>
      </c>
      <c r="L1216" s="26">
        <v>34</v>
      </c>
      <c r="M1216" s="27">
        <v>2477</v>
      </c>
      <c r="N1216" s="28" t="s">
        <v>1863</v>
      </c>
      <c r="O1216" s="29" t="s">
        <v>1864</v>
      </c>
      <c r="P1216" s="29" t="s">
        <v>410</v>
      </c>
      <c r="Q1216" s="30">
        <v>1</v>
      </c>
      <c r="R1216" s="6" t="s">
        <v>119</v>
      </c>
      <c r="S1216" s="8">
        <v>1</v>
      </c>
      <c r="T1216" s="23">
        <v>1</v>
      </c>
      <c r="U1216" s="23">
        <v>1</v>
      </c>
      <c r="V1216" s="23">
        <v>1</v>
      </c>
      <c r="W1216" s="5">
        <f t="shared" si="36"/>
        <v>1</v>
      </c>
      <c r="X1216" s="5">
        <f t="shared" si="37"/>
        <v>0</v>
      </c>
      <c r="Y1216" s="13">
        <v>571346000</v>
      </c>
      <c r="Z1216" s="20">
        <v>522</v>
      </c>
      <c r="AA1216" s="20">
        <v>537</v>
      </c>
      <c r="AB1216" s="20">
        <v>553</v>
      </c>
      <c r="AC1216" s="51"/>
    </row>
    <row r="1217" spans="1:29" s="4" customFormat="1" ht="13.5" customHeight="1" x14ac:dyDescent="0.25">
      <c r="A1217" s="25">
        <v>10</v>
      </c>
      <c r="B1217" s="24" t="s">
        <v>1784</v>
      </c>
      <c r="C1217" s="24" t="s">
        <v>149</v>
      </c>
      <c r="D1217" s="25">
        <v>104</v>
      </c>
      <c r="E1217" s="25" t="s">
        <v>411</v>
      </c>
      <c r="F1217" s="24" t="s">
        <v>406</v>
      </c>
      <c r="G1217" s="24" t="s">
        <v>407</v>
      </c>
      <c r="H1217" s="24" t="s">
        <v>59</v>
      </c>
      <c r="I1217" s="24"/>
      <c r="J1217" s="24" t="s">
        <v>153</v>
      </c>
      <c r="K1217" s="24" t="s">
        <v>154</v>
      </c>
      <c r="L1217" s="26">
        <v>34</v>
      </c>
      <c r="M1217" s="27">
        <v>2477</v>
      </c>
      <c r="N1217" s="28" t="s">
        <v>1863</v>
      </c>
      <c r="O1217" s="29" t="s">
        <v>1865</v>
      </c>
      <c r="P1217" s="29" t="s">
        <v>413</v>
      </c>
      <c r="Q1217" s="30">
        <v>1</v>
      </c>
      <c r="R1217" s="6" t="s">
        <v>119</v>
      </c>
      <c r="S1217" s="8">
        <v>1</v>
      </c>
      <c r="T1217" s="23">
        <v>1</v>
      </c>
      <c r="U1217" s="23">
        <v>1</v>
      </c>
      <c r="V1217" s="23">
        <v>1</v>
      </c>
      <c r="W1217" s="5">
        <f t="shared" si="36"/>
        <v>1</v>
      </c>
      <c r="X1217" s="5">
        <f t="shared" si="37"/>
        <v>0</v>
      </c>
      <c r="Y1217" s="13">
        <v>571346000</v>
      </c>
      <c r="Z1217" s="20">
        <v>522</v>
      </c>
      <c r="AA1217" s="20">
        <v>537</v>
      </c>
      <c r="AB1217" s="20">
        <v>553</v>
      </c>
      <c r="AC1217" s="51"/>
    </row>
    <row r="1218" spans="1:29" s="4" customFormat="1" ht="13.5" customHeight="1" x14ac:dyDescent="0.25">
      <c r="A1218" s="25">
        <v>10</v>
      </c>
      <c r="B1218" s="24" t="s">
        <v>1784</v>
      </c>
      <c r="C1218" s="24" t="s">
        <v>149</v>
      </c>
      <c r="D1218" s="25">
        <v>105</v>
      </c>
      <c r="E1218" s="25" t="s">
        <v>414</v>
      </c>
      <c r="F1218" s="24" t="s">
        <v>406</v>
      </c>
      <c r="G1218" s="24" t="s">
        <v>407</v>
      </c>
      <c r="H1218" s="24" t="s">
        <v>59</v>
      </c>
      <c r="I1218" s="24"/>
      <c r="J1218" s="24" t="s">
        <v>153</v>
      </c>
      <c r="K1218" s="24" t="s">
        <v>154</v>
      </c>
      <c r="L1218" s="26">
        <v>34</v>
      </c>
      <c r="M1218" s="27">
        <v>2477</v>
      </c>
      <c r="N1218" s="28" t="s">
        <v>1863</v>
      </c>
      <c r="O1218" s="29" t="s">
        <v>1866</v>
      </c>
      <c r="P1218" s="29" t="s">
        <v>416</v>
      </c>
      <c r="Q1218" s="30">
        <v>1</v>
      </c>
      <c r="R1218" s="6" t="s">
        <v>119</v>
      </c>
      <c r="S1218" s="8">
        <v>1</v>
      </c>
      <c r="T1218" s="23">
        <v>1</v>
      </c>
      <c r="U1218" s="23">
        <v>1</v>
      </c>
      <c r="V1218" s="23">
        <v>1</v>
      </c>
      <c r="W1218" s="5">
        <f t="shared" si="36"/>
        <v>1</v>
      </c>
      <c r="X1218" s="5">
        <f t="shared" si="37"/>
        <v>0</v>
      </c>
      <c r="Y1218" s="13">
        <v>114266000</v>
      </c>
      <c r="Z1218" s="20">
        <v>104</v>
      </c>
      <c r="AA1218" s="20">
        <v>107</v>
      </c>
      <c r="AB1218" s="20">
        <v>111</v>
      </c>
      <c r="AC1218" s="51"/>
    </row>
    <row r="1219" spans="1:29" s="4" customFormat="1" ht="13.5" hidden="1" customHeight="1" x14ac:dyDescent="0.25">
      <c r="A1219" s="25">
        <v>14</v>
      </c>
      <c r="B1219" s="24" t="s">
        <v>1867</v>
      </c>
      <c r="C1219" s="24" t="s">
        <v>31</v>
      </c>
      <c r="D1219" s="25">
        <v>1</v>
      </c>
      <c r="E1219" s="25" t="s">
        <v>32</v>
      </c>
      <c r="F1219" s="24" t="s">
        <v>33</v>
      </c>
      <c r="G1219" s="24" t="s">
        <v>34</v>
      </c>
      <c r="H1219" s="24" t="s">
        <v>35</v>
      </c>
      <c r="I1219" s="24"/>
      <c r="J1219" s="24" t="s">
        <v>36</v>
      </c>
      <c r="K1219" s="24" t="s">
        <v>37</v>
      </c>
      <c r="L1219" s="26">
        <v>1</v>
      </c>
      <c r="M1219" s="27">
        <v>2501</v>
      </c>
      <c r="N1219" s="28" t="s">
        <v>1868</v>
      </c>
      <c r="O1219" s="29" t="s">
        <v>1159</v>
      </c>
      <c r="P1219" s="29" t="s">
        <v>40</v>
      </c>
      <c r="Q1219" s="30">
        <v>40</v>
      </c>
      <c r="R1219" s="6" t="s">
        <v>41</v>
      </c>
      <c r="S1219" s="8">
        <v>10</v>
      </c>
      <c r="T1219" s="23">
        <v>0</v>
      </c>
      <c r="U1219" s="23">
        <v>0</v>
      </c>
      <c r="V1219" s="23">
        <v>0</v>
      </c>
      <c r="W1219" s="5">
        <f t="shared" si="36"/>
        <v>10</v>
      </c>
      <c r="X1219" s="5">
        <f t="shared" si="37"/>
        <v>30</v>
      </c>
      <c r="Y1219" s="13">
        <v>250435000</v>
      </c>
      <c r="Z1219" s="20">
        <v>230.83752100000001</v>
      </c>
      <c r="AA1219" s="20">
        <v>237.55052699999999</v>
      </c>
      <c r="AB1219" s="20">
        <v>244.433109</v>
      </c>
      <c r="AC1219" s="51"/>
    </row>
    <row r="1220" spans="1:29" s="4" customFormat="1" ht="13.5" hidden="1" customHeight="1" x14ac:dyDescent="0.25">
      <c r="A1220" s="25">
        <v>14</v>
      </c>
      <c r="B1220" s="24" t="s">
        <v>1867</v>
      </c>
      <c r="C1220" s="24" t="s">
        <v>31</v>
      </c>
      <c r="D1220" s="25">
        <v>2</v>
      </c>
      <c r="E1220" s="25" t="s">
        <v>42</v>
      </c>
      <c r="F1220" s="24" t="s">
        <v>33</v>
      </c>
      <c r="G1220" s="24" t="s">
        <v>34</v>
      </c>
      <c r="H1220" s="24" t="s">
        <v>35</v>
      </c>
      <c r="I1220" s="24"/>
      <c r="J1220" s="24" t="s">
        <v>36</v>
      </c>
      <c r="K1220" s="24" t="s">
        <v>37</v>
      </c>
      <c r="L1220" s="26">
        <v>1</v>
      </c>
      <c r="M1220" s="27">
        <v>2501</v>
      </c>
      <c r="N1220" s="28" t="s">
        <v>1868</v>
      </c>
      <c r="O1220" s="29" t="s">
        <v>43</v>
      </c>
      <c r="P1220" s="29" t="s">
        <v>44</v>
      </c>
      <c r="Q1220" s="30">
        <v>4</v>
      </c>
      <c r="R1220" s="6" t="s">
        <v>41</v>
      </c>
      <c r="S1220" s="8">
        <v>1</v>
      </c>
      <c r="T1220" s="23">
        <v>0</v>
      </c>
      <c r="U1220" s="23">
        <v>0</v>
      </c>
      <c r="V1220" s="23">
        <v>0</v>
      </c>
      <c r="W1220" s="5">
        <f t="shared" si="36"/>
        <v>1</v>
      </c>
      <c r="X1220" s="5">
        <f t="shared" si="37"/>
        <v>3</v>
      </c>
      <c r="Y1220" s="13">
        <v>84953000</v>
      </c>
      <c r="Z1220" s="20">
        <v>74.224283</v>
      </c>
      <c r="AA1220" s="20">
        <v>76.382806000000002</v>
      </c>
      <c r="AB1220" s="20">
        <v>78.595855</v>
      </c>
      <c r="AC1220" s="51"/>
    </row>
    <row r="1221" spans="1:29" s="4" customFormat="1" ht="13.5" hidden="1" customHeight="1" x14ac:dyDescent="0.25">
      <c r="A1221" s="25">
        <v>14</v>
      </c>
      <c r="B1221" s="24" t="s">
        <v>1867</v>
      </c>
      <c r="C1221" s="24" t="s">
        <v>31</v>
      </c>
      <c r="D1221" s="25">
        <v>3</v>
      </c>
      <c r="E1221" s="25" t="s">
        <v>45</v>
      </c>
      <c r="F1221" s="24" t="s">
        <v>33</v>
      </c>
      <c r="G1221" s="24" t="s">
        <v>34</v>
      </c>
      <c r="H1221" s="24" t="s">
        <v>35</v>
      </c>
      <c r="I1221" s="24"/>
      <c r="J1221" s="24" t="s">
        <v>36</v>
      </c>
      <c r="K1221" s="24" t="s">
        <v>37</v>
      </c>
      <c r="L1221" s="26">
        <v>1</v>
      </c>
      <c r="M1221" s="27">
        <v>2501</v>
      </c>
      <c r="N1221" s="28" t="s">
        <v>1868</v>
      </c>
      <c r="O1221" s="29" t="s">
        <v>1869</v>
      </c>
      <c r="P1221" s="29" t="s">
        <v>47</v>
      </c>
      <c r="Q1221" s="30">
        <v>16</v>
      </c>
      <c r="R1221" s="6" t="s">
        <v>41</v>
      </c>
      <c r="S1221" s="8">
        <v>4</v>
      </c>
      <c r="T1221" s="23">
        <v>0</v>
      </c>
      <c r="U1221" s="23">
        <v>0</v>
      </c>
      <c r="V1221" s="23">
        <v>0</v>
      </c>
      <c r="W1221" s="5">
        <f t="shared" si="36"/>
        <v>4</v>
      </c>
      <c r="X1221" s="5">
        <f t="shared" si="37"/>
        <v>12</v>
      </c>
      <c r="Y1221" s="13">
        <v>84953000</v>
      </c>
      <c r="Z1221" s="20">
        <v>74.224283</v>
      </c>
      <c r="AA1221" s="20">
        <v>76.382806000000002</v>
      </c>
      <c r="AB1221" s="20">
        <v>78.595855</v>
      </c>
      <c r="AC1221" s="51"/>
    </row>
    <row r="1222" spans="1:29" s="4" customFormat="1" ht="13.5" hidden="1" customHeight="1" x14ac:dyDescent="0.25">
      <c r="A1222" s="25">
        <v>14</v>
      </c>
      <c r="B1222" s="24" t="s">
        <v>1867</v>
      </c>
      <c r="C1222" s="24" t="s">
        <v>48</v>
      </c>
      <c r="D1222" s="25">
        <v>4</v>
      </c>
      <c r="E1222" s="25" t="s">
        <v>49</v>
      </c>
      <c r="F1222" s="24" t="s">
        <v>50</v>
      </c>
      <c r="G1222" s="24" t="s">
        <v>51</v>
      </c>
      <c r="H1222" s="24" t="s">
        <v>35</v>
      </c>
      <c r="I1222" s="24"/>
      <c r="J1222" s="24" t="s">
        <v>36</v>
      </c>
      <c r="K1222" s="24" t="s">
        <v>52</v>
      </c>
      <c r="L1222" s="26">
        <v>2</v>
      </c>
      <c r="M1222" s="27">
        <v>2727</v>
      </c>
      <c r="N1222" s="28" t="s">
        <v>1870</v>
      </c>
      <c r="O1222" s="29" t="s">
        <v>543</v>
      </c>
      <c r="P1222" s="29" t="s">
        <v>55</v>
      </c>
      <c r="Q1222" s="30">
        <v>2000</v>
      </c>
      <c r="R1222" s="6" t="s">
        <v>41</v>
      </c>
      <c r="S1222" s="8">
        <v>500</v>
      </c>
      <c r="T1222" s="23">
        <v>0</v>
      </c>
      <c r="U1222" s="23">
        <v>0</v>
      </c>
      <c r="V1222" s="23">
        <v>0</v>
      </c>
      <c r="W1222" s="5">
        <f t="shared" si="36"/>
        <v>500</v>
      </c>
      <c r="X1222" s="5">
        <f t="shared" si="37"/>
        <v>1500</v>
      </c>
      <c r="Y1222" s="13">
        <v>600767000</v>
      </c>
      <c r="Z1222" s="20">
        <v>575.98043700000005</v>
      </c>
      <c r="AA1222" s="20">
        <v>592.73057500000004</v>
      </c>
      <c r="AB1222" s="20">
        <v>609.90383499999996</v>
      </c>
      <c r="AC1222" s="51"/>
    </row>
    <row r="1223" spans="1:29" s="4" customFormat="1" ht="13.5" hidden="1" customHeight="1" x14ac:dyDescent="0.25">
      <c r="A1223" s="25">
        <v>14</v>
      </c>
      <c r="B1223" s="24" t="s">
        <v>1867</v>
      </c>
      <c r="C1223" s="24" t="s">
        <v>31</v>
      </c>
      <c r="D1223" s="25">
        <v>5</v>
      </c>
      <c r="E1223" s="25" t="s">
        <v>56</v>
      </c>
      <c r="F1223" s="24" t="s">
        <v>57</v>
      </c>
      <c r="G1223" s="24" t="s">
        <v>58</v>
      </c>
      <c r="H1223" s="24" t="s">
        <v>59</v>
      </c>
      <c r="I1223" s="24" t="s">
        <v>60</v>
      </c>
      <c r="J1223" s="24" t="s">
        <v>36</v>
      </c>
      <c r="K1223" s="24" t="s">
        <v>61</v>
      </c>
      <c r="L1223" s="26">
        <v>3</v>
      </c>
      <c r="M1223" s="27">
        <v>2719</v>
      </c>
      <c r="N1223" s="28" t="s">
        <v>1871</v>
      </c>
      <c r="O1223" s="29" t="s">
        <v>545</v>
      </c>
      <c r="P1223" s="29" t="s">
        <v>64</v>
      </c>
      <c r="Q1223" s="30">
        <v>4</v>
      </c>
      <c r="R1223" s="6" t="s">
        <v>41</v>
      </c>
      <c r="S1223" s="8">
        <v>1</v>
      </c>
      <c r="T1223" s="23">
        <v>0</v>
      </c>
      <c r="U1223" s="23">
        <v>0</v>
      </c>
      <c r="V1223" s="23">
        <v>0</v>
      </c>
      <c r="W1223" s="5">
        <f t="shared" si="36"/>
        <v>1</v>
      </c>
      <c r="X1223" s="5">
        <f t="shared" si="37"/>
        <v>3</v>
      </c>
      <c r="Y1223" s="13">
        <v>452686000</v>
      </c>
      <c r="Z1223" s="20">
        <v>408.23355700000002</v>
      </c>
      <c r="AA1223" s="20">
        <v>420.105433</v>
      </c>
      <c r="AB1223" s="20">
        <v>432.27720299999999</v>
      </c>
      <c r="AC1223" s="51"/>
    </row>
    <row r="1224" spans="1:29" s="4" customFormat="1" ht="13.5" hidden="1" customHeight="1" x14ac:dyDescent="0.25">
      <c r="A1224" s="25">
        <v>14</v>
      </c>
      <c r="B1224" s="24" t="s">
        <v>1867</v>
      </c>
      <c r="C1224" s="24" t="s">
        <v>31</v>
      </c>
      <c r="D1224" s="25">
        <v>6</v>
      </c>
      <c r="E1224" s="25" t="s">
        <v>65</v>
      </c>
      <c r="F1224" s="24" t="s">
        <v>57</v>
      </c>
      <c r="G1224" s="24" t="s">
        <v>58</v>
      </c>
      <c r="H1224" s="24" t="s">
        <v>59</v>
      </c>
      <c r="I1224" s="24" t="s">
        <v>60</v>
      </c>
      <c r="J1224" s="24" t="s">
        <v>36</v>
      </c>
      <c r="K1224" s="24" t="s">
        <v>61</v>
      </c>
      <c r="L1224" s="26">
        <v>3</v>
      </c>
      <c r="M1224" s="27">
        <v>2719</v>
      </c>
      <c r="N1224" s="28" t="s">
        <v>1871</v>
      </c>
      <c r="O1224" s="29" t="s">
        <v>1872</v>
      </c>
      <c r="P1224" s="29" t="s">
        <v>67</v>
      </c>
      <c r="Q1224" s="30">
        <v>4</v>
      </c>
      <c r="R1224" s="6" t="s">
        <v>41</v>
      </c>
      <c r="S1224" s="8">
        <v>1</v>
      </c>
      <c r="T1224" s="23">
        <v>0</v>
      </c>
      <c r="U1224" s="23">
        <v>0</v>
      </c>
      <c r="V1224" s="23">
        <v>0</v>
      </c>
      <c r="W1224" s="5">
        <f t="shared" si="36"/>
        <v>1</v>
      </c>
      <c r="X1224" s="5">
        <f t="shared" si="37"/>
        <v>3</v>
      </c>
      <c r="Y1224" s="13">
        <v>410175000</v>
      </c>
      <c r="Z1224" s="20">
        <v>371.12141600000001</v>
      </c>
      <c r="AA1224" s="20">
        <v>381.91403000000003</v>
      </c>
      <c r="AB1224" s="20">
        <v>392.97927499999997</v>
      </c>
      <c r="AC1224" s="51"/>
    </row>
    <row r="1225" spans="1:29" s="4" customFormat="1" ht="13.5" hidden="1" customHeight="1" x14ac:dyDescent="0.25">
      <c r="A1225" s="25">
        <v>14</v>
      </c>
      <c r="B1225" s="24" t="s">
        <v>1867</v>
      </c>
      <c r="C1225" s="24" t="s">
        <v>31</v>
      </c>
      <c r="D1225" s="25">
        <v>7</v>
      </c>
      <c r="E1225" s="25" t="s">
        <v>68</v>
      </c>
      <c r="F1225" s="24" t="s">
        <v>33</v>
      </c>
      <c r="G1225" s="24" t="s">
        <v>69</v>
      </c>
      <c r="H1225" s="24" t="s">
        <v>35</v>
      </c>
      <c r="I1225" s="24"/>
      <c r="J1225" s="24" t="s">
        <v>36</v>
      </c>
      <c r="K1225" s="24" t="s">
        <v>70</v>
      </c>
      <c r="L1225" s="26">
        <v>4</v>
      </c>
      <c r="M1225" s="27">
        <v>2722</v>
      </c>
      <c r="N1225" s="28" t="s">
        <v>1873</v>
      </c>
      <c r="O1225" s="29" t="s">
        <v>425</v>
      </c>
      <c r="P1225" s="29" t="s">
        <v>73</v>
      </c>
      <c r="Q1225" s="30">
        <v>8</v>
      </c>
      <c r="R1225" s="6" t="s">
        <v>41</v>
      </c>
      <c r="S1225" s="8">
        <v>2</v>
      </c>
      <c r="T1225" s="23">
        <v>0</v>
      </c>
      <c r="U1225" s="23">
        <v>0</v>
      </c>
      <c r="V1225" s="23">
        <v>0</v>
      </c>
      <c r="W1225" s="5">
        <f t="shared" ref="W1225:W1288" si="38">IF(R1225="Constante",SUM(S1225:V1225)/4,IF(R1225="Suma",SUM(S1225:V1225),0))</f>
        <v>2</v>
      </c>
      <c r="X1225" s="5">
        <f t="shared" ref="X1225:X1288" si="39">Q1225-W1225</f>
        <v>6</v>
      </c>
      <c r="Y1225" s="13">
        <v>150066000</v>
      </c>
      <c r="Z1225" s="20">
        <v>148.46897799999999</v>
      </c>
      <c r="AA1225" s="20">
        <v>152.78661700000001</v>
      </c>
      <c r="AB1225" s="20">
        <v>157.213324</v>
      </c>
      <c r="AC1225" s="51"/>
    </row>
    <row r="1226" spans="1:29" s="4" customFormat="1" ht="13.5" hidden="1" customHeight="1" x14ac:dyDescent="0.25">
      <c r="A1226" s="25">
        <v>14</v>
      </c>
      <c r="B1226" s="24" t="s">
        <v>1867</v>
      </c>
      <c r="C1226" s="24" t="s">
        <v>31</v>
      </c>
      <c r="D1226" s="25">
        <v>9</v>
      </c>
      <c r="E1226" s="25" t="s">
        <v>550</v>
      </c>
      <c r="F1226" s="24" t="s">
        <v>33</v>
      </c>
      <c r="G1226" s="24" t="s">
        <v>69</v>
      </c>
      <c r="H1226" s="24" t="s">
        <v>35</v>
      </c>
      <c r="I1226" s="24"/>
      <c r="J1226" s="24" t="s">
        <v>36</v>
      </c>
      <c r="K1226" s="24" t="s">
        <v>70</v>
      </c>
      <c r="L1226" s="26">
        <v>4</v>
      </c>
      <c r="M1226" s="27">
        <v>2722</v>
      </c>
      <c r="N1226" s="28" t="s">
        <v>1873</v>
      </c>
      <c r="O1226" s="29" t="s">
        <v>1874</v>
      </c>
      <c r="P1226" s="29" t="s">
        <v>552</v>
      </c>
      <c r="Q1226" s="30">
        <v>1</v>
      </c>
      <c r="R1226" s="6" t="s">
        <v>41</v>
      </c>
      <c r="S1226" s="8">
        <v>0.25</v>
      </c>
      <c r="T1226" s="23">
        <v>0</v>
      </c>
      <c r="U1226" s="23">
        <v>0</v>
      </c>
      <c r="V1226" s="23">
        <v>0</v>
      </c>
      <c r="W1226" s="5">
        <f t="shared" si="38"/>
        <v>0.25</v>
      </c>
      <c r="X1226" s="5">
        <f t="shared" si="39"/>
        <v>0.75</v>
      </c>
      <c r="Y1226" s="13">
        <v>150066000</v>
      </c>
      <c r="Z1226" s="20">
        <v>148.46897799999999</v>
      </c>
      <c r="AA1226" s="20">
        <v>152.78661700000001</v>
      </c>
      <c r="AB1226" s="20">
        <v>157.213324</v>
      </c>
      <c r="AC1226" s="51"/>
    </row>
    <row r="1227" spans="1:29" s="4" customFormat="1" ht="13.5" hidden="1" customHeight="1" x14ac:dyDescent="0.25">
      <c r="A1227" s="25">
        <v>14</v>
      </c>
      <c r="B1227" s="24" t="s">
        <v>1867</v>
      </c>
      <c r="C1227" s="24" t="s">
        <v>31</v>
      </c>
      <c r="D1227" s="25">
        <v>11</v>
      </c>
      <c r="E1227" s="25" t="s">
        <v>79</v>
      </c>
      <c r="F1227" s="24" t="s">
        <v>33</v>
      </c>
      <c r="G1227" s="24" t="s">
        <v>69</v>
      </c>
      <c r="H1227" s="24" t="s">
        <v>35</v>
      </c>
      <c r="I1227" s="24"/>
      <c r="J1227" s="24" t="s">
        <v>36</v>
      </c>
      <c r="K1227" s="24" t="s">
        <v>70</v>
      </c>
      <c r="L1227" s="26">
        <v>4</v>
      </c>
      <c r="M1227" s="27">
        <v>2722</v>
      </c>
      <c r="N1227" s="28" t="s">
        <v>1873</v>
      </c>
      <c r="O1227" s="29" t="s">
        <v>1875</v>
      </c>
      <c r="P1227" s="29" t="s">
        <v>81</v>
      </c>
      <c r="Q1227" s="30">
        <v>4</v>
      </c>
      <c r="R1227" s="6" t="s">
        <v>41</v>
      </c>
      <c r="S1227" s="8">
        <v>1</v>
      </c>
      <c r="T1227" s="23">
        <v>0</v>
      </c>
      <c r="U1227" s="23">
        <v>0</v>
      </c>
      <c r="V1227" s="23">
        <v>0</v>
      </c>
      <c r="W1227" s="5">
        <f t="shared" si="38"/>
        <v>1</v>
      </c>
      <c r="X1227" s="5">
        <f t="shared" si="39"/>
        <v>3</v>
      </c>
      <c r="Y1227" s="13">
        <v>64973000</v>
      </c>
      <c r="Z1227" s="20">
        <v>59.399838000000003</v>
      </c>
      <c r="AA1227" s="20">
        <v>61.127249999999997</v>
      </c>
      <c r="AB1227" s="20">
        <v>62.898297999999997</v>
      </c>
      <c r="AC1227" s="51"/>
    </row>
    <row r="1228" spans="1:29" s="4" customFormat="1" ht="13.5" hidden="1" customHeight="1" x14ac:dyDescent="0.25">
      <c r="A1228" s="25">
        <v>14</v>
      </c>
      <c r="B1228" s="24" t="s">
        <v>1867</v>
      </c>
      <c r="C1228" s="24" t="s">
        <v>31</v>
      </c>
      <c r="D1228" s="25">
        <v>13</v>
      </c>
      <c r="E1228" s="25" t="s">
        <v>85</v>
      </c>
      <c r="F1228" s="24" t="s">
        <v>33</v>
      </c>
      <c r="G1228" s="24" t="s">
        <v>69</v>
      </c>
      <c r="H1228" s="24" t="s">
        <v>35</v>
      </c>
      <c r="I1228" s="24"/>
      <c r="J1228" s="24" t="s">
        <v>36</v>
      </c>
      <c r="K1228" s="24" t="s">
        <v>70</v>
      </c>
      <c r="L1228" s="26">
        <v>4</v>
      </c>
      <c r="M1228" s="27">
        <v>2722</v>
      </c>
      <c r="N1228" s="28" t="s">
        <v>1873</v>
      </c>
      <c r="O1228" s="29" t="s">
        <v>556</v>
      </c>
      <c r="P1228" s="29" t="s">
        <v>87</v>
      </c>
      <c r="Q1228" s="30">
        <v>4</v>
      </c>
      <c r="R1228" s="6" t="s">
        <v>41</v>
      </c>
      <c r="S1228" s="8">
        <v>1</v>
      </c>
      <c r="T1228" s="23">
        <v>0</v>
      </c>
      <c r="U1228" s="23">
        <v>0</v>
      </c>
      <c r="V1228" s="23">
        <v>0</v>
      </c>
      <c r="W1228" s="5">
        <f t="shared" si="38"/>
        <v>1</v>
      </c>
      <c r="X1228" s="5">
        <f t="shared" si="39"/>
        <v>3</v>
      </c>
      <c r="Y1228" s="13">
        <v>64973000</v>
      </c>
      <c r="Z1228" s="20">
        <v>59.399838000000003</v>
      </c>
      <c r="AA1228" s="20">
        <v>61.127249999999997</v>
      </c>
      <c r="AB1228" s="20">
        <v>62.898297999999997</v>
      </c>
      <c r="AC1228" s="51"/>
    </row>
    <row r="1229" spans="1:29" s="4" customFormat="1" ht="13.5" hidden="1" customHeight="1" x14ac:dyDescent="0.25">
      <c r="A1229" s="25">
        <v>14</v>
      </c>
      <c r="B1229" s="24" t="s">
        <v>1867</v>
      </c>
      <c r="C1229" s="24" t="s">
        <v>149</v>
      </c>
      <c r="D1229" s="25">
        <v>14</v>
      </c>
      <c r="E1229" s="25" t="s">
        <v>557</v>
      </c>
      <c r="F1229" s="24" t="s">
        <v>33</v>
      </c>
      <c r="G1229" s="24" t="s">
        <v>558</v>
      </c>
      <c r="H1229" s="24" t="s">
        <v>35</v>
      </c>
      <c r="I1229" s="24"/>
      <c r="J1229" s="24" t="s">
        <v>36</v>
      </c>
      <c r="K1229" s="24" t="s">
        <v>93</v>
      </c>
      <c r="L1229" s="26">
        <v>5</v>
      </c>
      <c r="M1229" s="27">
        <v>2720</v>
      </c>
      <c r="N1229" s="28" t="s">
        <v>1876</v>
      </c>
      <c r="O1229" s="29" t="s">
        <v>1877</v>
      </c>
      <c r="P1229" s="29" t="s">
        <v>561</v>
      </c>
      <c r="Q1229" s="30">
        <v>4</v>
      </c>
      <c r="R1229" s="6" t="s">
        <v>41</v>
      </c>
      <c r="S1229" s="8">
        <v>1</v>
      </c>
      <c r="T1229" s="23">
        <v>0</v>
      </c>
      <c r="U1229" s="23">
        <v>0</v>
      </c>
      <c r="V1229" s="23">
        <v>0</v>
      </c>
      <c r="W1229" s="5">
        <f t="shared" si="38"/>
        <v>1</v>
      </c>
      <c r="X1229" s="5">
        <f t="shared" si="39"/>
        <v>3</v>
      </c>
      <c r="Y1229" s="13">
        <v>450226000</v>
      </c>
      <c r="Z1229" s="20">
        <v>434.95429899999999</v>
      </c>
      <c r="AA1229" s="20">
        <v>447.60324300000002</v>
      </c>
      <c r="AB1229" s="20">
        <v>460.57171</v>
      </c>
      <c r="AC1229" s="51"/>
    </row>
    <row r="1230" spans="1:29" s="4" customFormat="1" ht="13.5" hidden="1" customHeight="1" x14ac:dyDescent="0.25">
      <c r="A1230" s="25">
        <v>14</v>
      </c>
      <c r="B1230" s="24" t="s">
        <v>1867</v>
      </c>
      <c r="C1230" s="24" t="s">
        <v>88</v>
      </c>
      <c r="D1230" s="25">
        <v>15</v>
      </c>
      <c r="E1230" s="25" t="s">
        <v>89</v>
      </c>
      <c r="F1230" s="24" t="s">
        <v>90</v>
      </c>
      <c r="G1230" s="24" t="s">
        <v>91</v>
      </c>
      <c r="H1230" s="24" t="s">
        <v>35</v>
      </c>
      <c r="I1230" s="24" t="s">
        <v>92</v>
      </c>
      <c r="J1230" s="24" t="s">
        <v>36</v>
      </c>
      <c r="K1230" s="24" t="s">
        <v>93</v>
      </c>
      <c r="L1230" s="26">
        <v>6</v>
      </c>
      <c r="M1230" s="27">
        <v>2798</v>
      </c>
      <c r="N1230" s="28" t="s">
        <v>1878</v>
      </c>
      <c r="O1230" s="29" t="s">
        <v>1879</v>
      </c>
      <c r="P1230" s="29" t="s">
        <v>67</v>
      </c>
      <c r="Q1230" s="30">
        <v>600</v>
      </c>
      <c r="R1230" s="6" t="s">
        <v>41</v>
      </c>
      <c r="S1230" s="8">
        <v>150</v>
      </c>
      <c r="T1230" s="23">
        <v>0</v>
      </c>
      <c r="U1230" s="23">
        <v>0</v>
      </c>
      <c r="V1230" s="23">
        <v>0</v>
      </c>
      <c r="W1230" s="5">
        <f t="shared" si="38"/>
        <v>150</v>
      </c>
      <c r="X1230" s="5">
        <f t="shared" si="39"/>
        <v>450</v>
      </c>
      <c r="Y1230" s="13">
        <v>770720000</v>
      </c>
      <c r="Z1230" s="20">
        <v>672.84312699999998</v>
      </c>
      <c r="AA1230" s="20">
        <v>692.41013699999996</v>
      </c>
      <c r="AB1230" s="20">
        <v>712.47142599999995</v>
      </c>
      <c r="AC1230" s="51"/>
    </row>
    <row r="1231" spans="1:29" s="4" customFormat="1" ht="13.5" hidden="1" customHeight="1" x14ac:dyDescent="0.25">
      <c r="A1231" s="25">
        <v>14</v>
      </c>
      <c r="B1231" s="24" t="s">
        <v>1867</v>
      </c>
      <c r="C1231" s="24" t="s">
        <v>31</v>
      </c>
      <c r="D1231" s="25">
        <v>16</v>
      </c>
      <c r="E1231" s="25" t="s">
        <v>96</v>
      </c>
      <c r="F1231" s="24" t="s">
        <v>33</v>
      </c>
      <c r="G1231" s="24" t="s">
        <v>97</v>
      </c>
      <c r="H1231" s="24" t="s">
        <v>59</v>
      </c>
      <c r="I1231" s="24" t="s">
        <v>60</v>
      </c>
      <c r="J1231" s="24" t="s">
        <v>36</v>
      </c>
      <c r="K1231" s="24" t="s">
        <v>93</v>
      </c>
      <c r="L1231" s="26">
        <v>7</v>
      </c>
      <c r="M1231" s="27">
        <v>2753</v>
      </c>
      <c r="N1231" s="28" t="s">
        <v>1880</v>
      </c>
      <c r="O1231" s="29" t="s">
        <v>430</v>
      </c>
      <c r="P1231" s="29" t="s">
        <v>100</v>
      </c>
      <c r="Q1231" s="30">
        <v>4</v>
      </c>
      <c r="R1231" s="6" t="s">
        <v>41</v>
      </c>
      <c r="S1231" s="8">
        <v>1</v>
      </c>
      <c r="T1231" s="23">
        <v>0</v>
      </c>
      <c r="U1231" s="23">
        <v>0</v>
      </c>
      <c r="V1231" s="23">
        <v>0</v>
      </c>
      <c r="W1231" s="5">
        <f t="shared" si="38"/>
        <v>1</v>
      </c>
      <c r="X1231" s="5">
        <f t="shared" si="39"/>
        <v>3</v>
      </c>
      <c r="Y1231" s="13">
        <v>909031000</v>
      </c>
      <c r="Z1231" s="20">
        <v>797.91104399999995</v>
      </c>
      <c r="AA1231" s="20">
        <v>821.11516500000005</v>
      </c>
      <c r="AB1231" s="20">
        <v>844.905441</v>
      </c>
      <c r="AC1231" s="51"/>
    </row>
    <row r="1232" spans="1:29" s="4" customFormat="1" ht="13.5" hidden="1" customHeight="1" x14ac:dyDescent="0.25">
      <c r="A1232" s="25">
        <v>14</v>
      </c>
      <c r="B1232" s="24" t="s">
        <v>1867</v>
      </c>
      <c r="C1232" s="24" t="s">
        <v>101</v>
      </c>
      <c r="D1232" s="25">
        <v>46</v>
      </c>
      <c r="E1232" s="25" t="s">
        <v>102</v>
      </c>
      <c r="F1232" s="24" t="s">
        <v>103</v>
      </c>
      <c r="G1232" s="24" t="s">
        <v>104</v>
      </c>
      <c r="H1232" s="24" t="s">
        <v>59</v>
      </c>
      <c r="I1232" s="24" t="s">
        <v>105</v>
      </c>
      <c r="J1232" s="24" t="s">
        <v>106</v>
      </c>
      <c r="K1232" s="24" t="s">
        <v>107</v>
      </c>
      <c r="L1232" s="26">
        <v>8</v>
      </c>
      <c r="M1232" s="27">
        <v>2724</v>
      </c>
      <c r="N1232" s="28" t="s">
        <v>1881</v>
      </c>
      <c r="O1232" s="29" t="s">
        <v>1882</v>
      </c>
      <c r="P1232" s="29" t="s">
        <v>110</v>
      </c>
      <c r="Q1232" s="30">
        <v>280</v>
      </c>
      <c r="R1232" s="6" t="s">
        <v>41</v>
      </c>
      <c r="S1232" s="8">
        <v>70</v>
      </c>
      <c r="T1232" s="23">
        <v>0</v>
      </c>
      <c r="U1232" s="23">
        <v>0</v>
      </c>
      <c r="V1232" s="23">
        <v>0</v>
      </c>
      <c r="W1232" s="5">
        <f t="shared" si="38"/>
        <v>70</v>
      </c>
      <c r="X1232" s="5">
        <f t="shared" si="39"/>
        <v>210</v>
      </c>
      <c r="Y1232" s="13">
        <v>631581000</v>
      </c>
      <c r="Z1232" s="20">
        <v>538.12605299999996</v>
      </c>
      <c r="AA1232" s="20">
        <v>553.77534400000002</v>
      </c>
      <c r="AB1232" s="20">
        <v>569.81994899999995</v>
      </c>
      <c r="AC1232" s="51"/>
    </row>
    <row r="1233" spans="1:29" s="4" customFormat="1" ht="13.5" hidden="1" customHeight="1" x14ac:dyDescent="0.25">
      <c r="A1233" s="25">
        <v>14</v>
      </c>
      <c r="B1233" s="24" t="s">
        <v>1867</v>
      </c>
      <c r="C1233" s="24" t="s">
        <v>101</v>
      </c>
      <c r="D1233" s="25">
        <v>47</v>
      </c>
      <c r="E1233" s="25" t="s">
        <v>111</v>
      </c>
      <c r="F1233" s="24" t="s">
        <v>103</v>
      </c>
      <c r="G1233" s="24" t="s">
        <v>112</v>
      </c>
      <c r="H1233" s="24" t="s">
        <v>59</v>
      </c>
      <c r="I1233" s="24" t="s">
        <v>105</v>
      </c>
      <c r="J1233" s="24" t="s">
        <v>106</v>
      </c>
      <c r="K1233" s="24" t="s">
        <v>107</v>
      </c>
      <c r="L1233" s="26">
        <v>8</v>
      </c>
      <c r="M1233" s="27">
        <v>2724</v>
      </c>
      <c r="N1233" s="28" t="s">
        <v>1881</v>
      </c>
      <c r="O1233" s="29" t="s">
        <v>1883</v>
      </c>
      <c r="P1233" s="29" t="s">
        <v>114</v>
      </c>
      <c r="Q1233" s="30">
        <v>8000</v>
      </c>
      <c r="R1233" s="6" t="s">
        <v>41</v>
      </c>
      <c r="S1233" s="8">
        <v>2000</v>
      </c>
      <c r="T1233" s="23">
        <v>0</v>
      </c>
      <c r="U1233" s="23">
        <v>0</v>
      </c>
      <c r="V1233" s="23">
        <v>0</v>
      </c>
      <c r="W1233" s="5">
        <f t="shared" si="38"/>
        <v>2000</v>
      </c>
      <c r="X1233" s="5">
        <f t="shared" si="39"/>
        <v>6000</v>
      </c>
      <c r="Y1233" s="13">
        <v>1121602000</v>
      </c>
      <c r="Z1233" s="20">
        <v>983.47175200000004</v>
      </c>
      <c r="AA1233" s="20">
        <v>1012.07218</v>
      </c>
      <c r="AB1233" s="20">
        <v>1041.3950789999999</v>
      </c>
      <c r="AC1233" s="51"/>
    </row>
    <row r="1234" spans="1:29" s="4" customFormat="1" ht="13.5" hidden="1" customHeight="1" x14ac:dyDescent="0.25">
      <c r="A1234" s="25">
        <v>14</v>
      </c>
      <c r="B1234" s="24" t="s">
        <v>1867</v>
      </c>
      <c r="C1234" s="24" t="s">
        <v>101</v>
      </c>
      <c r="D1234" s="25">
        <v>48</v>
      </c>
      <c r="E1234" s="25" t="s">
        <v>115</v>
      </c>
      <c r="F1234" s="24" t="s">
        <v>103</v>
      </c>
      <c r="G1234" s="24" t="s">
        <v>116</v>
      </c>
      <c r="H1234" s="24" t="s">
        <v>59</v>
      </c>
      <c r="I1234" s="24" t="s">
        <v>105</v>
      </c>
      <c r="J1234" s="24" t="s">
        <v>106</v>
      </c>
      <c r="K1234" s="24" t="s">
        <v>107</v>
      </c>
      <c r="L1234" s="26">
        <v>8</v>
      </c>
      <c r="M1234" s="27">
        <v>2724</v>
      </c>
      <c r="N1234" s="28" t="s">
        <v>1881</v>
      </c>
      <c r="O1234" s="29" t="s">
        <v>1884</v>
      </c>
      <c r="P1234" s="29" t="s">
        <v>118</v>
      </c>
      <c r="Q1234" s="30">
        <v>1509</v>
      </c>
      <c r="R1234" s="6" t="s">
        <v>119</v>
      </c>
      <c r="S1234" s="8">
        <v>1509</v>
      </c>
      <c r="T1234" s="23">
        <v>0</v>
      </c>
      <c r="U1234" s="23">
        <v>0</v>
      </c>
      <c r="V1234" s="23">
        <v>0</v>
      </c>
      <c r="W1234" s="5">
        <f t="shared" si="38"/>
        <v>377.25</v>
      </c>
      <c r="X1234" s="5">
        <f t="shared" si="39"/>
        <v>1131.75</v>
      </c>
      <c r="Y1234" s="13">
        <v>3353416000</v>
      </c>
      <c r="Z1234" s="20">
        <v>2931.8591839999999</v>
      </c>
      <c r="AA1234" s="20">
        <v>3017.1208379999998</v>
      </c>
      <c r="AB1234" s="20">
        <v>3104.5362730000002</v>
      </c>
      <c r="AC1234" s="51"/>
    </row>
    <row r="1235" spans="1:29" s="4" customFormat="1" ht="13.5" hidden="1" customHeight="1" x14ac:dyDescent="0.25">
      <c r="A1235" s="25">
        <v>14</v>
      </c>
      <c r="B1235" s="24" t="s">
        <v>1867</v>
      </c>
      <c r="C1235" s="24" t="s">
        <v>120</v>
      </c>
      <c r="D1235" s="25">
        <v>17</v>
      </c>
      <c r="E1235" s="25" t="s">
        <v>121</v>
      </c>
      <c r="F1235" s="24" t="s">
        <v>122</v>
      </c>
      <c r="G1235" s="24" t="s">
        <v>123</v>
      </c>
      <c r="H1235" s="24" t="s">
        <v>59</v>
      </c>
      <c r="I1235" s="24" t="s">
        <v>124</v>
      </c>
      <c r="J1235" s="24" t="s">
        <v>106</v>
      </c>
      <c r="K1235" s="24" t="s">
        <v>125</v>
      </c>
      <c r="L1235" s="26">
        <v>10</v>
      </c>
      <c r="M1235" s="27">
        <v>2726</v>
      </c>
      <c r="N1235" s="28" t="s">
        <v>1885</v>
      </c>
      <c r="O1235" s="29" t="s">
        <v>1886</v>
      </c>
      <c r="P1235" s="29" t="s">
        <v>128</v>
      </c>
      <c r="Q1235" s="30">
        <v>240</v>
      </c>
      <c r="R1235" s="6" t="s">
        <v>41</v>
      </c>
      <c r="S1235" s="8">
        <v>60</v>
      </c>
      <c r="T1235" s="23">
        <v>0</v>
      </c>
      <c r="U1235" s="23">
        <v>0</v>
      </c>
      <c r="V1235" s="23">
        <v>0</v>
      </c>
      <c r="W1235" s="5">
        <f t="shared" si="38"/>
        <v>60</v>
      </c>
      <c r="X1235" s="5">
        <f t="shared" si="39"/>
        <v>180</v>
      </c>
      <c r="Y1235" s="13">
        <v>356409000</v>
      </c>
      <c r="Z1235" s="20">
        <v>296.897133</v>
      </c>
      <c r="AA1235" s="20">
        <v>305.53122400000001</v>
      </c>
      <c r="AB1235" s="20">
        <v>314.38342</v>
      </c>
      <c r="AC1235" s="51"/>
    </row>
    <row r="1236" spans="1:29" s="4" customFormat="1" ht="13.5" hidden="1" customHeight="1" x14ac:dyDescent="0.25">
      <c r="A1236" s="25">
        <v>14</v>
      </c>
      <c r="B1236" s="24" t="s">
        <v>1867</v>
      </c>
      <c r="C1236" s="24" t="s">
        <v>120</v>
      </c>
      <c r="D1236" s="25">
        <v>18</v>
      </c>
      <c r="E1236" s="25" t="s">
        <v>129</v>
      </c>
      <c r="F1236" s="24" t="s">
        <v>122</v>
      </c>
      <c r="G1236" s="24" t="s">
        <v>130</v>
      </c>
      <c r="H1236" s="24" t="s">
        <v>59</v>
      </c>
      <c r="I1236" s="24" t="s">
        <v>124</v>
      </c>
      <c r="J1236" s="24" t="s">
        <v>106</v>
      </c>
      <c r="K1236" s="24" t="s">
        <v>125</v>
      </c>
      <c r="L1236" s="26">
        <v>10</v>
      </c>
      <c r="M1236" s="27">
        <v>2726</v>
      </c>
      <c r="N1236" s="28" t="s">
        <v>1885</v>
      </c>
      <c r="O1236" s="29" t="s">
        <v>1513</v>
      </c>
      <c r="P1236" s="29" t="s">
        <v>132</v>
      </c>
      <c r="Q1236" s="30">
        <v>80</v>
      </c>
      <c r="R1236" s="6" t="s">
        <v>41</v>
      </c>
      <c r="S1236" s="8">
        <v>20</v>
      </c>
      <c r="T1236" s="23">
        <v>0</v>
      </c>
      <c r="U1236" s="23">
        <v>0</v>
      </c>
      <c r="V1236" s="23">
        <v>0</v>
      </c>
      <c r="W1236" s="5">
        <f t="shared" si="38"/>
        <v>20</v>
      </c>
      <c r="X1236" s="5">
        <f t="shared" si="39"/>
        <v>60</v>
      </c>
      <c r="Y1236" s="13">
        <v>90089000</v>
      </c>
      <c r="Z1236" s="20">
        <v>74.224283</v>
      </c>
      <c r="AA1236" s="20">
        <v>76.382806000000002</v>
      </c>
      <c r="AB1236" s="20">
        <v>78.595855</v>
      </c>
      <c r="AC1236" s="51"/>
    </row>
    <row r="1237" spans="1:29" s="4" customFormat="1" ht="13.5" hidden="1" customHeight="1" x14ac:dyDescent="0.25">
      <c r="A1237" s="25">
        <v>14</v>
      </c>
      <c r="B1237" s="24" t="s">
        <v>1867</v>
      </c>
      <c r="C1237" s="24" t="s">
        <v>120</v>
      </c>
      <c r="D1237" s="25">
        <v>19</v>
      </c>
      <c r="E1237" s="25" t="s">
        <v>133</v>
      </c>
      <c r="F1237" s="24" t="s">
        <v>122</v>
      </c>
      <c r="G1237" s="24" t="s">
        <v>134</v>
      </c>
      <c r="H1237" s="24" t="s">
        <v>59</v>
      </c>
      <c r="I1237" s="24" t="s">
        <v>124</v>
      </c>
      <c r="J1237" s="24" t="s">
        <v>106</v>
      </c>
      <c r="K1237" s="24" t="s">
        <v>125</v>
      </c>
      <c r="L1237" s="26">
        <v>10</v>
      </c>
      <c r="M1237" s="27">
        <v>2726</v>
      </c>
      <c r="N1237" s="28" t="s">
        <v>1885</v>
      </c>
      <c r="O1237" s="29" t="s">
        <v>1887</v>
      </c>
      <c r="P1237" s="29" t="s">
        <v>136</v>
      </c>
      <c r="Q1237" s="30">
        <v>320</v>
      </c>
      <c r="R1237" s="6" t="s">
        <v>41</v>
      </c>
      <c r="S1237" s="8">
        <v>80</v>
      </c>
      <c r="T1237" s="23">
        <v>0</v>
      </c>
      <c r="U1237" s="23">
        <v>0</v>
      </c>
      <c r="V1237" s="23">
        <v>0</v>
      </c>
      <c r="W1237" s="5">
        <f t="shared" si="38"/>
        <v>80</v>
      </c>
      <c r="X1237" s="5">
        <f t="shared" si="39"/>
        <v>240</v>
      </c>
      <c r="Y1237" s="13">
        <v>600218000</v>
      </c>
      <c r="Z1237" s="20">
        <v>463.90177</v>
      </c>
      <c r="AA1237" s="20">
        <v>477.392538</v>
      </c>
      <c r="AB1237" s="20">
        <v>491.22409399999998</v>
      </c>
      <c r="AC1237" s="51"/>
    </row>
    <row r="1238" spans="1:29" s="4" customFormat="1" ht="13.5" hidden="1" customHeight="1" x14ac:dyDescent="0.25">
      <c r="A1238" s="25">
        <v>14</v>
      </c>
      <c r="B1238" s="24" t="s">
        <v>1867</v>
      </c>
      <c r="C1238" s="24" t="s">
        <v>120</v>
      </c>
      <c r="D1238" s="25">
        <v>20</v>
      </c>
      <c r="E1238" s="25" t="s">
        <v>137</v>
      </c>
      <c r="F1238" s="24" t="s">
        <v>122</v>
      </c>
      <c r="G1238" s="24" t="s">
        <v>138</v>
      </c>
      <c r="H1238" s="24" t="s">
        <v>59</v>
      </c>
      <c r="I1238" s="24" t="s">
        <v>124</v>
      </c>
      <c r="J1238" s="24" t="s">
        <v>106</v>
      </c>
      <c r="K1238" s="24" t="s">
        <v>125</v>
      </c>
      <c r="L1238" s="26">
        <v>10</v>
      </c>
      <c r="M1238" s="27">
        <v>2726</v>
      </c>
      <c r="N1238" s="28" t="s">
        <v>1885</v>
      </c>
      <c r="O1238" s="29" t="s">
        <v>1262</v>
      </c>
      <c r="P1238" s="29" t="s">
        <v>140</v>
      </c>
      <c r="Q1238" s="30">
        <v>200</v>
      </c>
      <c r="R1238" s="6" t="s">
        <v>41</v>
      </c>
      <c r="S1238" s="8">
        <v>50</v>
      </c>
      <c r="T1238" s="23">
        <v>0</v>
      </c>
      <c r="U1238" s="23">
        <v>0</v>
      </c>
      <c r="V1238" s="23">
        <v>0</v>
      </c>
      <c r="W1238" s="5">
        <f t="shared" si="38"/>
        <v>50</v>
      </c>
      <c r="X1238" s="5">
        <f t="shared" si="39"/>
        <v>150</v>
      </c>
      <c r="Y1238" s="13">
        <v>233809000</v>
      </c>
      <c r="Z1238" s="20">
        <v>185.56070800000001</v>
      </c>
      <c r="AA1238" s="20">
        <v>190.95701500000001</v>
      </c>
      <c r="AB1238" s="20">
        <v>196.48963800000001</v>
      </c>
      <c r="AC1238" s="51"/>
    </row>
    <row r="1239" spans="1:29" s="4" customFormat="1" ht="13.5" hidden="1" customHeight="1" x14ac:dyDescent="0.25">
      <c r="A1239" s="25">
        <v>14</v>
      </c>
      <c r="B1239" s="24" t="s">
        <v>1867</v>
      </c>
      <c r="C1239" s="24" t="s">
        <v>120</v>
      </c>
      <c r="D1239" s="25">
        <v>23</v>
      </c>
      <c r="E1239" s="25" t="s">
        <v>145</v>
      </c>
      <c r="F1239" s="24" t="s">
        <v>122</v>
      </c>
      <c r="G1239" s="24" t="s">
        <v>146</v>
      </c>
      <c r="H1239" s="24" t="s">
        <v>35</v>
      </c>
      <c r="I1239" s="24"/>
      <c r="J1239" s="24" t="s">
        <v>106</v>
      </c>
      <c r="K1239" s="24" t="s">
        <v>125</v>
      </c>
      <c r="L1239" s="26">
        <v>10</v>
      </c>
      <c r="M1239" s="27">
        <v>2726</v>
      </c>
      <c r="N1239" s="28" t="s">
        <v>1885</v>
      </c>
      <c r="O1239" s="29" t="s">
        <v>1888</v>
      </c>
      <c r="P1239" s="29" t="s">
        <v>148</v>
      </c>
      <c r="Q1239" s="30">
        <v>400</v>
      </c>
      <c r="R1239" s="6" t="s">
        <v>41</v>
      </c>
      <c r="S1239" s="8">
        <v>100</v>
      </c>
      <c r="T1239" s="23">
        <v>0</v>
      </c>
      <c r="U1239" s="23">
        <v>0</v>
      </c>
      <c r="V1239" s="23">
        <v>0</v>
      </c>
      <c r="W1239" s="5">
        <f t="shared" si="38"/>
        <v>100</v>
      </c>
      <c r="X1239" s="5">
        <f t="shared" si="39"/>
        <v>300</v>
      </c>
      <c r="Y1239" s="13">
        <v>532235000</v>
      </c>
      <c r="Z1239" s="20">
        <v>557.42436599999996</v>
      </c>
      <c r="AA1239" s="20">
        <v>573.63487299999997</v>
      </c>
      <c r="AB1239" s="20">
        <v>590.25487099999998</v>
      </c>
      <c r="AC1239" s="51"/>
    </row>
    <row r="1240" spans="1:29" s="4" customFormat="1" ht="13.5" hidden="1" customHeight="1" x14ac:dyDescent="0.25">
      <c r="A1240" s="25">
        <v>14</v>
      </c>
      <c r="B1240" s="24" t="s">
        <v>1867</v>
      </c>
      <c r="C1240" s="24" t="s">
        <v>149</v>
      </c>
      <c r="D1240" s="25">
        <v>100</v>
      </c>
      <c r="E1240" s="25" t="s">
        <v>150</v>
      </c>
      <c r="F1240" s="24" t="s">
        <v>151</v>
      </c>
      <c r="G1240" s="24" t="s">
        <v>152</v>
      </c>
      <c r="H1240" s="24" t="s">
        <v>59</v>
      </c>
      <c r="I1240" s="24"/>
      <c r="J1240" s="24" t="s">
        <v>153</v>
      </c>
      <c r="K1240" s="24" t="s">
        <v>154</v>
      </c>
      <c r="L1240" s="26">
        <v>11</v>
      </c>
      <c r="M1240" s="27">
        <v>2736</v>
      </c>
      <c r="N1240" s="28" t="s">
        <v>1889</v>
      </c>
      <c r="O1240" s="29" t="s">
        <v>1890</v>
      </c>
      <c r="P1240" s="29" t="s">
        <v>157</v>
      </c>
      <c r="Q1240" s="30">
        <v>4</v>
      </c>
      <c r="R1240" s="6" t="s">
        <v>41</v>
      </c>
      <c r="S1240" s="8">
        <v>1</v>
      </c>
      <c r="T1240" s="23">
        <v>0</v>
      </c>
      <c r="U1240" s="23">
        <v>0</v>
      </c>
      <c r="V1240" s="23">
        <v>0</v>
      </c>
      <c r="W1240" s="5">
        <f t="shared" si="38"/>
        <v>1</v>
      </c>
      <c r="X1240" s="5">
        <f t="shared" si="39"/>
        <v>3</v>
      </c>
      <c r="Y1240" s="13">
        <v>212554000</v>
      </c>
      <c r="Z1240" s="20">
        <v>185.56070800000001</v>
      </c>
      <c r="AA1240" s="20">
        <v>190.95701500000001</v>
      </c>
      <c r="AB1240" s="20">
        <v>196.48963800000001</v>
      </c>
      <c r="AC1240" s="51"/>
    </row>
    <row r="1241" spans="1:29" s="4" customFormat="1" ht="13.5" hidden="1" customHeight="1" x14ac:dyDescent="0.25">
      <c r="A1241" s="25">
        <v>14</v>
      </c>
      <c r="B1241" s="24" t="s">
        <v>1867</v>
      </c>
      <c r="C1241" s="24" t="s">
        <v>149</v>
      </c>
      <c r="D1241" s="25">
        <v>101</v>
      </c>
      <c r="E1241" s="25" t="s">
        <v>158</v>
      </c>
      <c r="F1241" s="24" t="s">
        <v>151</v>
      </c>
      <c r="G1241" s="24" t="s">
        <v>152</v>
      </c>
      <c r="H1241" s="24" t="s">
        <v>59</v>
      </c>
      <c r="I1241" s="24"/>
      <c r="J1241" s="24" t="s">
        <v>153</v>
      </c>
      <c r="K1241" s="24" t="s">
        <v>154</v>
      </c>
      <c r="L1241" s="26">
        <v>11</v>
      </c>
      <c r="M1241" s="27">
        <v>2736</v>
      </c>
      <c r="N1241" s="28" t="s">
        <v>1889</v>
      </c>
      <c r="O1241" s="29" t="s">
        <v>718</v>
      </c>
      <c r="P1241" s="29" t="s">
        <v>160</v>
      </c>
      <c r="Q1241" s="30">
        <v>1</v>
      </c>
      <c r="R1241" s="6" t="s">
        <v>41</v>
      </c>
      <c r="S1241" s="8">
        <v>0.25</v>
      </c>
      <c r="T1241" s="23">
        <v>0</v>
      </c>
      <c r="U1241" s="23">
        <v>0</v>
      </c>
      <c r="V1241" s="23">
        <v>0</v>
      </c>
      <c r="W1241" s="5">
        <f t="shared" si="38"/>
        <v>0.25</v>
      </c>
      <c r="X1241" s="5">
        <f t="shared" si="39"/>
        <v>0.75</v>
      </c>
      <c r="Y1241" s="13">
        <v>212554000</v>
      </c>
      <c r="Z1241" s="20">
        <v>185.56070800000001</v>
      </c>
      <c r="AA1241" s="20">
        <v>190.95701500000001</v>
      </c>
      <c r="AB1241" s="20">
        <v>196.48963800000001</v>
      </c>
      <c r="AC1241" s="51"/>
    </row>
    <row r="1242" spans="1:29" s="4" customFormat="1" ht="13.5" hidden="1" customHeight="1" x14ac:dyDescent="0.25">
      <c r="A1242" s="25">
        <v>14</v>
      </c>
      <c r="B1242" s="24" t="s">
        <v>1867</v>
      </c>
      <c r="C1242" s="24" t="s">
        <v>161</v>
      </c>
      <c r="D1242" s="25">
        <v>25</v>
      </c>
      <c r="E1242" s="25" t="s">
        <v>162</v>
      </c>
      <c r="F1242" s="24" t="s">
        <v>163</v>
      </c>
      <c r="G1242" s="24" t="s">
        <v>164</v>
      </c>
      <c r="H1242" s="24" t="s">
        <v>35</v>
      </c>
      <c r="I1242" s="24"/>
      <c r="J1242" s="24" t="s">
        <v>106</v>
      </c>
      <c r="K1242" s="24" t="s">
        <v>165</v>
      </c>
      <c r="L1242" s="26">
        <v>12</v>
      </c>
      <c r="M1242" s="27">
        <v>2774</v>
      </c>
      <c r="N1242" s="28" t="s">
        <v>1891</v>
      </c>
      <c r="O1242" s="29" t="s">
        <v>1892</v>
      </c>
      <c r="P1242" s="29" t="s">
        <v>55</v>
      </c>
      <c r="Q1242" s="30">
        <v>2000</v>
      </c>
      <c r="R1242" s="6" t="s">
        <v>41</v>
      </c>
      <c r="S1242" s="8">
        <v>500</v>
      </c>
      <c r="T1242" s="23">
        <v>0</v>
      </c>
      <c r="U1242" s="23">
        <v>0</v>
      </c>
      <c r="V1242" s="23">
        <v>0</v>
      </c>
      <c r="W1242" s="5">
        <f t="shared" si="38"/>
        <v>500</v>
      </c>
      <c r="X1242" s="5">
        <f t="shared" si="39"/>
        <v>1500</v>
      </c>
      <c r="Y1242" s="13">
        <v>425958000</v>
      </c>
      <c r="Z1242" s="20">
        <v>371.86365899999998</v>
      </c>
      <c r="AA1242" s="20">
        <v>382.67785800000001</v>
      </c>
      <c r="AB1242" s="20">
        <v>393.76523400000002</v>
      </c>
      <c r="AC1242" s="51"/>
    </row>
    <row r="1243" spans="1:29" s="4" customFormat="1" ht="13.5" hidden="1" customHeight="1" x14ac:dyDescent="0.25">
      <c r="A1243" s="25">
        <v>14</v>
      </c>
      <c r="B1243" s="24" t="s">
        <v>1867</v>
      </c>
      <c r="C1243" s="24" t="s">
        <v>161</v>
      </c>
      <c r="D1243" s="25">
        <v>26</v>
      </c>
      <c r="E1243" s="25" t="s">
        <v>168</v>
      </c>
      <c r="F1243" s="24" t="s">
        <v>163</v>
      </c>
      <c r="G1243" s="24" t="s">
        <v>169</v>
      </c>
      <c r="H1243" s="24" t="s">
        <v>35</v>
      </c>
      <c r="I1243" s="24"/>
      <c r="J1243" s="24" t="s">
        <v>106</v>
      </c>
      <c r="K1243" s="24" t="s">
        <v>165</v>
      </c>
      <c r="L1243" s="26">
        <v>12</v>
      </c>
      <c r="M1243" s="27">
        <v>2774</v>
      </c>
      <c r="N1243" s="28" t="s">
        <v>1891</v>
      </c>
      <c r="O1243" s="29" t="s">
        <v>1893</v>
      </c>
      <c r="P1243" s="29" t="s">
        <v>171</v>
      </c>
      <c r="Q1243" s="30">
        <v>800</v>
      </c>
      <c r="R1243" s="6" t="s">
        <v>41</v>
      </c>
      <c r="S1243" s="8">
        <v>200</v>
      </c>
      <c r="T1243" s="23">
        <v>0</v>
      </c>
      <c r="U1243" s="23">
        <v>0</v>
      </c>
      <c r="V1243" s="23">
        <v>0</v>
      </c>
      <c r="W1243" s="5">
        <f t="shared" si="38"/>
        <v>200</v>
      </c>
      <c r="X1243" s="5">
        <f t="shared" si="39"/>
        <v>600</v>
      </c>
      <c r="Y1243" s="13">
        <v>327758000</v>
      </c>
      <c r="Z1243" s="20">
        <v>286.13461100000001</v>
      </c>
      <c r="AA1243" s="20">
        <v>294.45571699999999</v>
      </c>
      <c r="AB1243" s="20">
        <v>302.98702100000003</v>
      </c>
      <c r="AC1243" s="51"/>
    </row>
    <row r="1244" spans="1:29" s="4" customFormat="1" ht="13.5" hidden="1" customHeight="1" x14ac:dyDescent="0.25">
      <c r="A1244" s="25">
        <v>14</v>
      </c>
      <c r="B1244" s="24" t="s">
        <v>1867</v>
      </c>
      <c r="C1244" s="24" t="s">
        <v>161</v>
      </c>
      <c r="D1244" s="25">
        <v>27</v>
      </c>
      <c r="E1244" s="25" t="s">
        <v>172</v>
      </c>
      <c r="F1244" s="24" t="s">
        <v>163</v>
      </c>
      <c r="G1244" s="24" t="s">
        <v>173</v>
      </c>
      <c r="H1244" s="24" t="s">
        <v>35</v>
      </c>
      <c r="I1244" s="24"/>
      <c r="J1244" s="24" t="s">
        <v>106</v>
      </c>
      <c r="K1244" s="24" t="s">
        <v>165</v>
      </c>
      <c r="L1244" s="26">
        <v>12</v>
      </c>
      <c r="M1244" s="27">
        <v>2774</v>
      </c>
      <c r="N1244" s="28" t="s">
        <v>1891</v>
      </c>
      <c r="O1244" s="29" t="s">
        <v>1894</v>
      </c>
      <c r="P1244" s="29" t="s">
        <v>40</v>
      </c>
      <c r="Q1244" s="30">
        <v>400</v>
      </c>
      <c r="R1244" s="6" t="s">
        <v>41</v>
      </c>
      <c r="S1244" s="8">
        <v>100</v>
      </c>
      <c r="T1244" s="23">
        <v>0</v>
      </c>
      <c r="U1244" s="23">
        <v>0</v>
      </c>
      <c r="V1244" s="23">
        <v>0</v>
      </c>
      <c r="W1244" s="5">
        <f t="shared" si="38"/>
        <v>100</v>
      </c>
      <c r="X1244" s="5">
        <f t="shared" si="39"/>
        <v>300</v>
      </c>
      <c r="Y1244" s="13">
        <v>493975000</v>
      </c>
      <c r="Z1244" s="20">
        <v>431.24308500000001</v>
      </c>
      <c r="AA1244" s="20">
        <v>443.78410300000002</v>
      </c>
      <c r="AB1244" s="20">
        <v>456.64191799999998</v>
      </c>
      <c r="AC1244" s="51"/>
    </row>
    <row r="1245" spans="1:29" s="4" customFormat="1" ht="13.5" hidden="1" customHeight="1" x14ac:dyDescent="0.25">
      <c r="A1245" s="25">
        <v>14</v>
      </c>
      <c r="B1245" s="24" t="s">
        <v>1867</v>
      </c>
      <c r="C1245" s="24" t="s">
        <v>175</v>
      </c>
      <c r="D1245" s="25">
        <v>30</v>
      </c>
      <c r="E1245" s="25" t="s">
        <v>176</v>
      </c>
      <c r="F1245" s="24" t="s">
        <v>163</v>
      </c>
      <c r="G1245" s="24" t="s">
        <v>177</v>
      </c>
      <c r="H1245" s="24" t="s">
        <v>35</v>
      </c>
      <c r="I1245" s="24"/>
      <c r="J1245" s="24" t="s">
        <v>106</v>
      </c>
      <c r="K1245" s="24" t="s">
        <v>178</v>
      </c>
      <c r="L1245" s="26">
        <v>13</v>
      </c>
      <c r="M1245" s="27">
        <v>2763</v>
      </c>
      <c r="N1245" s="28" t="s">
        <v>1895</v>
      </c>
      <c r="O1245" s="29" t="s">
        <v>1896</v>
      </c>
      <c r="P1245" s="29" t="s">
        <v>47</v>
      </c>
      <c r="Q1245" s="30">
        <v>40</v>
      </c>
      <c r="R1245" s="6" t="s">
        <v>41</v>
      </c>
      <c r="S1245" s="8">
        <v>10</v>
      </c>
      <c r="T1245" s="23">
        <v>0</v>
      </c>
      <c r="U1245" s="23">
        <v>0</v>
      </c>
      <c r="V1245" s="23">
        <v>0</v>
      </c>
      <c r="W1245" s="5">
        <f t="shared" si="38"/>
        <v>10</v>
      </c>
      <c r="X1245" s="5">
        <f t="shared" si="39"/>
        <v>30</v>
      </c>
      <c r="Y1245" s="13">
        <v>116877000</v>
      </c>
      <c r="Z1245" s="20">
        <v>97.728639000000001</v>
      </c>
      <c r="AA1245" s="20">
        <v>100.570695</v>
      </c>
      <c r="AB1245" s="20">
        <v>103.484542</v>
      </c>
      <c r="AC1245" s="51"/>
    </row>
    <row r="1246" spans="1:29" s="4" customFormat="1" ht="13.5" hidden="1" customHeight="1" x14ac:dyDescent="0.25">
      <c r="A1246" s="25">
        <v>14</v>
      </c>
      <c r="B1246" s="24" t="s">
        <v>1867</v>
      </c>
      <c r="C1246" s="24" t="s">
        <v>175</v>
      </c>
      <c r="D1246" s="25">
        <v>31</v>
      </c>
      <c r="E1246" s="25" t="s">
        <v>181</v>
      </c>
      <c r="F1246" s="24" t="s">
        <v>163</v>
      </c>
      <c r="G1246" s="24" t="s">
        <v>177</v>
      </c>
      <c r="H1246" s="24" t="s">
        <v>35</v>
      </c>
      <c r="I1246" s="24"/>
      <c r="J1246" s="24" t="s">
        <v>106</v>
      </c>
      <c r="K1246" s="24" t="s">
        <v>178</v>
      </c>
      <c r="L1246" s="26">
        <v>13</v>
      </c>
      <c r="M1246" s="27">
        <v>2763</v>
      </c>
      <c r="N1246" s="28" t="s">
        <v>1895</v>
      </c>
      <c r="O1246" s="29" t="s">
        <v>1897</v>
      </c>
      <c r="P1246" s="29" t="s">
        <v>183</v>
      </c>
      <c r="Q1246" s="30">
        <v>4</v>
      </c>
      <c r="R1246" s="6" t="s">
        <v>41</v>
      </c>
      <c r="S1246" s="8">
        <v>1</v>
      </c>
      <c r="T1246" s="23">
        <v>0</v>
      </c>
      <c r="U1246" s="23">
        <v>0</v>
      </c>
      <c r="V1246" s="23">
        <v>0</v>
      </c>
      <c r="W1246" s="5">
        <f t="shared" si="38"/>
        <v>1</v>
      </c>
      <c r="X1246" s="5">
        <f t="shared" si="39"/>
        <v>3</v>
      </c>
      <c r="Y1246" s="13">
        <v>116877000</v>
      </c>
      <c r="Z1246" s="20">
        <v>97.728639000000001</v>
      </c>
      <c r="AA1246" s="20">
        <v>100.570695</v>
      </c>
      <c r="AB1246" s="20">
        <v>103.484542</v>
      </c>
      <c r="AC1246" s="51"/>
    </row>
    <row r="1247" spans="1:29" s="4" customFormat="1" ht="13.5" hidden="1" customHeight="1" x14ac:dyDescent="0.25">
      <c r="A1247" s="25">
        <v>14</v>
      </c>
      <c r="B1247" s="24" t="s">
        <v>1867</v>
      </c>
      <c r="C1247" s="24" t="s">
        <v>175</v>
      </c>
      <c r="D1247" s="25">
        <v>32</v>
      </c>
      <c r="E1247" s="25" t="s">
        <v>184</v>
      </c>
      <c r="F1247" s="24" t="s">
        <v>163</v>
      </c>
      <c r="G1247" s="24" t="s">
        <v>177</v>
      </c>
      <c r="H1247" s="24" t="s">
        <v>35</v>
      </c>
      <c r="I1247" s="24"/>
      <c r="J1247" s="24" t="s">
        <v>106</v>
      </c>
      <c r="K1247" s="24" t="s">
        <v>178</v>
      </c>
      <c r="L1247" s="26">
        <v>13</v>
      </c>
      <c r="M1247" s="27">
        <v>2763</v>
      </c>
      <c r="N1247" s="28" t="s">
        <v>1895</v>
      </c>
      <c r="O1247" s="29" t="s">
        <v>1898</v>
      </c>
      <c r="P1247" s="29" t="s">
        <v>40</v>
      </c>
      <c r="Q1247" s="30">
        <v>40</v>
      </c>
      <c r="R1247" s="6" t="s">
        <v>41</v>
      </c>
      <c r="S1247" s="8">
        <v>10</v>
      </c>
      <c r="T1247" s="23">
        <v>0</v>
      </c>
      <c r="U1247" s="23">
        <v>0</v>
      </c>
      <c r="V1247" s="23">
        <v>0</v>
      </c>
      <c r="W1247" s="5">
        <f t="shared" si="38"/>
        <v>10</v>
      </c>
      <c r="X1247" s="5">
        <f t="shared" si="39"/>
        <v>30</v>
      </c>
      <c r="Y1247" s="13">
        <v>112267000</v>
      </c>
      <c r="Z1247" s="20">
        <v>98.099761000000001</v>
      </c>
      <c r="AA1247" s="20">
        <v>100.952609</v>
      </c>
      <c r="AB1247" s="20">
        <v>103.877522</v>
      </c>
      <c r="AC1247" s="51"/>
    </row>
    <row r="1248" spans="1:29" s="4" customFormat="1" ht="13.5" hidden="1" customHeight="1" x14ac:dyDescent="0.25">
      <c r="A1248" s="25">
        <v>14</v>
      </c>
      <c r="B1248" s="24" t="s">
        <v>1867</v>
      </c>
      <c r="C1248" s="24" t="s">
        <v>186</v>
      </c>
      <c r="D1248" s="25">
        <v>33</v>
      </c>
      <c r="E1248" s="25" t="s">
        <v>187</v>
      </c>
      <c r="F1248" s="24" t="s">
        <v>188</v>
      </c>
      <c r="G1248" s="24" t="s">
        <v>189</v>
      </c>
      <c r="H1248" s="24" t="s">
        <v>59</v>
      </c>
      <c r="I1248" s="24"/>
      <c r="J1248" s="24" t="s">
        <v>106</v>
      </c>
      <c r="K1248" s="24" t="s">
        <v>190</v>
      </c>
      <c r="L1248" s="26">
        <v>14</v>
      </c>
      <c r="M1248" s="27">
        <v>2715</v>
      </c>
      <c r="N1248" s="28" t="s">
        <v>1899</v>
      </c>
      <c r="O1248" s="29" t="s">
        <v>1900</v>
      </c>
      <c r="P1248" s="29" t="s">
        <v>193</v>
      </c>
      <c r="Q1248" s="30">
        <v>32</v>
      </c>
      <c r="R1248" s="6" t="s">
        <v>41</v>
      </c>
      <c r="S1248" s="8">
        <v>8</v>
      </c>
      <c r="T1248" s="23">
        <v>0</v>
      </c>
      <c r="U1248" s="23">
        <v>0</v>
      </c>
      <c r="V1248" s="23">
        <v>0</v>
      </c>
      <c r="W1248" s="5">
        <f t="shared" si="38"/>
        <v>8</v>
      </c>
      <c r="X1248" s="5">
        <f t="shared" si="39"/>
        <v>24</v>
      </c>
      <c r="Y1248" s="13">
        <v>400000000</v>
      </c>
      <c r="Z1248" s="20">
        <v>371.12141600000001</v>
      </c>
      <c r="AA1248" s="20">
        <v>381.91403000000003</v>
      </c>
      <c r="AB1248" s="20">
        <v>392.97927499999997</v>
      </c>
      <c r="AC1248" s="51"/>
    </row>
    <row r="1249" spans="1:29" s="4" customFormat="1" ht="13.5" hidden="1" customHeight="1" x14ac:dyDescent="0.25">
      <c r="A1249" s="25">
        <v>14</v>
      </c>
      <c r="B1249" s="24" t="s">
        <v>1867</v>
      </c>
      <c r="C1249" s="24" t="s">
        <v>186</v>
      </c>
      <c r="D1249" s="25">
        <v>38</v>
      </c>
      <c r="E1249" s="25" t="s">
        <v>194</v>
      </c>
      <c r="F1249" s="24" t="s">
        <v>188</v>
      </c>
      <c r="G1249" s="24" t="s">
        <v>195</v>
      </c>
      <c r="H1249" s="24" t="s">
        <v>35</v>
      </c>
      <c r="I1249" s="24"/>
      <c r="J1249" s="24" t="s">
        <v>106</v>
      </c>
      <c r="K1249" s="24" t="s">
        <v>190</v>
      </c>
      <c r="L1249" s="26">
        <v>14</v>
      </c>
      <c r="M1249" s="27">
        <v>2715</v>
      </c>
      <c r="N1249" s="28" t="s">
        <v>1899</v>
      </c>
      <c r="O1249" s="29" t="s">
        <v>1901</v>
      </c>
      <c r="P1249" s="29" t="s">
        <v>197</v>
      </c>
      <c r="Q1249" s="30">
        <v>20</v>
      </c>
      <c r="R1249" s="6" t="s">
        <v>41</v>
      </c>
      <c r="S1249" s="8">
        <v>5</v>
      </c>
      <c r="T1249" s="23">
        <v>0</v>
      </c>
      <c r="U1249" s="23">
        <v>0</v>
      </c>
      <c r="V1249" s="23">
        <v>0</v>
      </c>
      <c r="W1249" s="5">
        <f t="shared" si="38"/>
        <v>5</v>
      </c>
      <c r="X1249" s="5">
        <f t="shared" si="39"/>
        <v>15</v>
      </c>
      <c r="Y1249" s="13">
        <v>415864000</v>
      </c>
      <c r="Z1249" s="20">
        <v>371.78201200000001</v>
      </c>
      <c r="AA1249" s="20">
        <v>382.59383700000001</v>
      </c>
      <c r="AB1249" s="20">
        <v>393.67877800000002</v>
      </c>
      <c r="AC1249" s="51"/>
    </row>
    <row r="1250" spans="1:29" s="4" customFormat="1" ht="13.5" hidden="1" customHeight="1" x14ac:dyDescent="0.25">
      <c r="A1250" s="25">
        <v>14</v>
      </c>
      <c r="B1250" s="24" t="s">
        <v>1867</v>
      </c>
      <c r="C1250" s="24" t="s">
        <v>186</v>
      </c>
      <c r="D1250" s="25">
        <v>39</v>
      </c>
      <c r="E1250" s="25" t="s">
        <v>198</v>
      </c>
      <c r="F1250" s="24" t="s">
        <v>188</v>
      </c>
      <c r="G1250" s="24" t="s">
        <v>195</v>
      </c>
      <c r="H1250" s="24" t="s">
        <v>35</v>
      </c>
      <c r="I1250" s="24"/>
      <c r="J1250" s="24" t="s">
        <v>106</v>
      </c>
      <c r="K1250" s="24" t="s">
        <v>190</v>
      </c>
      <c r="L1250" s="26">
        <v>14</v>
      </c>
      <c r="M1250" s="27">
        <v>2715</v>
      </c>
      <c r="N1250" s="28" t="s">
        <v>1899</v>
      </c>
      <c r="O1250" s="29" t="s">
        <v>1902</v>
      </c>
      <c r="P1250" s="29" t="s">
        <v>200</v>
      </c>
      <c r="Q1250" s="30">
        <v>200</v>
      </c>
      <c r="R1250" s="6" t="s">
        <v>41</v>
      </c>
      <c r="S1250" s="8">
        <v>50</v>
      </c>
      <c r="T1250" s="23">
        <v>0</v>
      </c>
      <c r="U1250" s="23">
        <v>0</v>
      </c>
      <c r="V1250" s="23">
        <v>0</v>
      </c>
      <c r="W1250" s="5">
        <f t="shared" si="38"/>
        <v>50</v>
      </c>
      <c r="X1250" s="5">
        <f t="shared" si="39"/>
        <v>150</v>
      </c>
      <c r="Y1250" s="13">
        <v>415107000</v>
      </c>
      <c r="Z1250" s="20">
        <v>371.12141600000001</v>
      </c>
      <c r="AA1250" s="20">
        <v>381.91403000000003</v>
      </c>
      <c r="AB1250" s="20">
        <v>392.97927499999997</v>
      </c>
      <c r="AC1250" s="51"/>
    </row>
    <row r="1251" spans="1:29" s="4" customFormat="1" ht="13.5" hidden="1" customHeight="1" x14ac:dyDescent="0.25">
      <c r="A1251" s="25">
        <v>14</v>
      </c>
      <c r="B1251" s="24" t="s">
        <v>1867</v>
      </c>
      <c r="C1251" s="24" t="s">
        <v>186</v>
      </c>
      <c r="D1251" s="25">
        <v>40</v>
      </c>
      <c r="E1251" s="25" t="s">
        <v>201</v>
      </c>
      <c r="F1251" s="24" t="s">
        <v>188</v>
      </c>
      <c r="G1251" s="24" t="s">
        <v>195</v>
      </c>
      <c r="H1251" s="24" t="s">
        <v>35</v>
      </c>
      <c r="I1251" s="24"/>
      <c r="J1251" s="24" t="s">
        <v>106</v>
      </c>
      <c r="K1251" s="24" t="s">
        <v>190</v>
      </c>
      <c r="L1251" s="26">
        <v>14</v>
      </c>
      <c r="M1251" s="27">
        <v>2715</v>
      </c>
      <c r="N1251" s="28" t="s">
        <v>1899</v>
      </c>
      <c r="O1251" s="29" t="s">
        <v>1903</v>
      </c>
      <c r="P1251" s="29" t="s">
        <v>203</v>
      </c>
      <c r="Q1251" s="30">
        <v>20</v>
      </c>
      <c r="R1251" s="6" t="s">
        <v>41</v>
      </c>
      <c r="S1251" s="8">
        <v>5</v>
      </c>
      <c r="T1251" s="23">
        <v>0</v>
      </c>
      <c r="U1251" s="23">
        <v>0</v>
      </c>
      <c r="V1251" s="23">
        <v>0</v>
      </c>
      <c r="W1251" s="5">
        <f t="shared" si="38"/>
        <v>5</v>
      </c>
      <c r="X1251" s="5">
        <f t="shared" si="39"/>
        <v>15</v>
      </c>
      <c r="Y1251" s="13">
        <v>123484000</v>
      </c>
      <c r="Z1251" s="20">
        <v>116.53212499999999</v>
      </c>
      <c r="AA1251" s="20">
        <v>119.92100499999999</v>
      </c>
      <c r="AB1251" s="20">
        <v>123.395492</v>
      </c>
      <c r="AC1251" s="51"/>
    </row>
    <row r="1252" spans="1:29" s="4" customFormat="1" ht="13.5" hidden="1" customHeight="1" x14ac:dyDescent="0.25">
      <c r="A1252" s="25">
        <v>14</v>
      </c>
      <c r="B1252" s="24" t="s">
        <v>1867</v>
      </c>
      <c r="C1252" s="24" t="s">
        <v>186</v>
      </c>
      <c r="D1252" s="25">
        <v>34</v>
      </c>
      <c r="E1252" s="25" t="s">
        <v>204</v>
      </c>
      <c r="F1252" s="24" t="s">
        <v>188</v>
      </c>
      <c r="G1252" s="24" t="s">
        <v>205</v>
      </c>
      <c r="H1252" s="24" t="s">
        <v>35</v>
      </c>
      <c r="I1252" s="24"/>
      <c r="J1252" s="24" t="s">
        <v>106</v>
      </c>
      <c r="K1252" s="24" t="s">
        <v>190</v>
      </c>
      <c r="L1252" s="26">
        <v>15</v>
      </c>
      <c r="M1252" s="27">
        <v>2771</v>
      </c>
      <c r="N1252" s="28" t="s">
        <v>1904</v>
      </c>
      <c r="O1252" s="29" t="s">
        <v>1905</v>
      </c>
      <c r="P1252" s="29" t="s">
        <v>208</v>
      </c>
      <c r="Q1252" s="30">
        <v>40</v>
      </c>
      <c r="R1252" s="6" t="s">
        <v>41</v>
      </c>
      <c r="S1252" s="8">
        <v>10</v>
      </c>
      <c r="T1252" s="23">
        <v>0</v>
      </c>
      <c r="U1252" s="23">
        <v>0</v>
      </c>
      <c r="V1252" s="23">
        <v>0</v>
      </c>
      <c r="W1252" s="5">
        <f t="shared" si="38"/>
        <v>10</v>
      </c>
      <c r="X1252" s="5">
        <f t="shared" si="39"/>
        <v>30</v>
      </c>
      <c r="Y1252" s="13">
        <v>200554000</v>
      </c>
      <c r="Z1252" s="20">
        <v>185.56070800000001</v>
      </c>
      <c r="AA1252" s="20">
        <v>190.95701500000001</v>
      </c>
      <c r="AB1252" s="20">
        <v>196.48963800000001</v>
      </c>
      <c r="AC1252" s="51"/>
    </row>
    <row r="1253" spans="1:29" s="4" customFormat="1" ht="13.5" hidden="1" customHeight="1" x14ac:dyDescent="0.25">
      <c r="A1253" s="32">
        <v>14</v>
      </c>
      <c r="B1253" s="31" t="s">
        <v>1867</v>
      </c>
      <c r="C1253" s="31" t="s">
        <v>186</v>
      </c>
      <c r="D1253" s="32">
        <v>35</v>
      </c>
      <c r="E1253" s="32" t="s">
        <v>209</v>
      </c>
      <c r="F1253" s="31" t="s">
        <v>188</v>
      </c>
      <c r="G1253" s="31" t="s">
        <v>205</v>
      </c>
      <c r="H1253" s="31" t="s">
        <v>35</v>
      </c>
      <c r="I1253" s="31"/>
      <c r="J1253" s="31" t="s">
        <v>106</v>
      </c>
      <c r="K1253" s="31" t="s">
        <v>190</v>
      </c>
      <c r="L1253" s="33">
        <v>15</v>
      </c>
      <c r="M1253" s="34">
        <v>2771</v>
      </c>
      <c r="N1253" s="35" t="s">
        <v>1904</v>
      </c>
      <c r="O1253" s="36" t="s">
        <v>1906</v>
      </c>
      <c r="P1253" s="36" t="s">
        <v>211</v>
      </c>
      <c r="Q1253" s="37">
        <v>4000</v>
      </c>
      <c r="R1253" s="7" t="s">
        <v>41</v>
      </c>
      <c r="S1253" s="9">
        <v>1000</v>
      </c>
      <c r="T1253" s="23">
        <v>0</v>
      </c>
      <c r="U1253" s="23">
        <v>0</v>
      </c>
      <c r="V1253" s="23">
        <v>0</v>
      </c>
      <c r="W1253" s="5">
        <f t="shared" si="38"/>
        <v>1000</v>
      </c>
      <c r="X1253" s="5">
        <f t="shared" si="39"/>
        <v>3000</v>
      </c>
      <c r="Y1253" s="14">
        <v>425107000</v>
      </c>
      <c r="Z1253" s="20">
        <v>371.12141600000001</v>
      </c>
      <c r="AA1253" s="20">
        <v>381.91403000000003</v>
      </c>
      <c r="AB1253" s="21">
        <v>392.97927499999997</v>
      </c>
      <c r="AC1253" s="52"/>
    </row>
    <row r="1254" spans="1:29" s="4" customFormat="1" ht="13.5" hidden="1" customHeight="1" x14ac:dyDescent="0.25">
      <c r="A1254" s="25">
        <v>14</v>
      </c>
      <c r="B1254" s="24" t="s">
        <v>1867</v>
      </c>
      <c r="C1254" s="24" t="s">
        <v>186</v>
      </c>
      <c r="D1254" s="25">
        <v>36</v>
      </c>
      <c r="E1254" s="25" t="s">
        <v>212</v>
      </c>
      <c r="F1254" s="24" t="s">
        <v>188</v>
      </c>
      <c r="G1254" s="24" t="s">
        <v>205</v>
      </c>
      <c r="H1254" s="24" t="s">
        <v>35</v>
      </c>
      <c r="I1254" s="24"/>
      <c r="J1254" s="24" t="s">
        <v>106</v>
      </c>
      <c r="K1254" s="24" t="s">
        <v>190</v>
      </c>
      <c r="L1254" s="26">
        <v>15</v>
      </c>
      <c r="M1254" s="27">
        <v>2771</v>
      </c>
      <c r="N1254" s="35" t="s">
        <v>1904</v>
      </c>
      <c r="O1254" s="29" t="s">
        <v>1907</v>
      </c>
      <c r="P1254" s="29" t="s">
        <v>200</v>
      </c>
      <c r="Q1254" s="30">
        <v>400</v>
      </c>
      <c r="R1254" s="6" t="s">
        <v>41</v>
      </c>
      <c r="S1254" s="8">
        <v>100</v>
      </c>
      <c r="T1254" s="23">
        <v>0</v>
      </c>
      <c r="U1254" s="23">
        <v>0</v>
      </c>
      <c r="V1254" s="23">
        <v>0</v>
      </c>
      <c r="W1254" s="5">
        <f t="shared" si="38"/>
        <v>100</v>
      </c>
      <c r="X1254" s="5">
        <f t="shared" si="39"/>
        <v>300</v>
      </c>
      <c r="Y1254" s="13">
        <v>830215000</v>
      </c>
      <c r="Z1254" s="20">
        <v>742.24283100000002</v>
      </c>
      <c r="AA1254" s="20">
        <v>763.82806000000005</v>
      </c>
      <c r="AB1254" s="20">
        <v>785.95854999999995</v>
      </c>
      <c r="AC1254" s="55"/>
    </row>
    <row r="1255" spans="1:29" s="4" customFormat="1" ht="13.5" hidden="1" customHeight="1" x14ac:dyDescent="0.25">
      <c r="A1255" s="25">
        <v>14</v>
      </c>
      <c r="B1255" s="24" t="s">
        <v>1867</v>
      </c>
      <c r="C1255" s="24" t="s">
        <v>186</v>
      </c>
      <c r="D1255" s="25">
        <v>37</v>
      </c>
      <c r="E1255" s="25" t="s">
        <v>214</v>
      </c>
      <c r="F1255" s="24" t="s">
        <v>188</v>
      </c>
      <c r="G1255" s="24" t="s">
        <v>205</v>
      </c>
      <c r="H1255" s="24" t="s">
        <v>35</v>
      </c>
      <c r="I1255" s="24"/>
      <c r="J1255" s="24" t="s">
        <v>106</v>
      </c>
      <c r="K1255" s="24" t="s">
        <v>190</v>
      </c>
      <c r="L1255" s="26">
        <v>15</v>
      </c>
      <c r="M1255" s="27">
        <v>2771</v>
      </c>
      <c r="N1255" s="35" t="s">
        <v>1904</v>
      </c>
      <c r="O1255" s="29" t="s">
        <v>1908</v>
      </c>
      <c r="P1255" s="29" t="s">
        <v>64</v>
      </c>
      <c r="Q1255" s="30">
        <v>200</v>
      </c>
      <c r="R1255" s="6" t="s">
        <v>41</v>
      </c>
      <c r="S1255" s="8">
        <v>50</v>
      </c>
      <c r="T1255" s="23">
        <v>0</v>
      </c>
      <c r="U1255" s="23">
        <v>0</v>
      </c>
      <c r="V1255" s="23">
        <v>0</v>
      </c>
      <c r="W1255" s="5">
        <f t="shared" si="38"/>
        <v>50</v>
      </c>
      <c r="X1255" s="5">
        <f t="shared" si="39"/>
        <v>150</v>
      </c>
      <c r="Y1255" s="15">
        <v>200104000</v>
      </c>
      <c r="Z1255" s="20">
        <v>187.78743600000001</v>
      </c>
      <c r="AA1255" s="20">
        <v>193.24849900000001</v>
      </c>
      <c r="AB1255" s="20">
        <v>198.84751299999999</v>
      </c>
      <c r="AC1255" s="55"/>
    </row>
    <row r="1256" spans="1:29" s="4" customFormat="1" ht="13.5" hidden="1" customHeight="1" x14ac:dyDescent="0.25">
      <c r="A1256" s="25">
        <v>14</v>
      </c>
      <c r="B1256" s="24" t="s">
        <v>1867</v>
      </c>
      <c r="C1256" s="24" t="s">
        <v>216</v>
      </c>
      <c r="D1256" s="25">
        <v>43</v>
      </c>
      <c r="E1256" s="25" t="s">
        <v>217</v>
      </c>
      <c r="F1256" s="24" t="s">
        <v>163</v>
      </c>
      <c r="G1256" s="24" t="s">
        <v>218</v>
      </c>
      <c r="H1256" s="24" t="s">
        <v>35</v>
      </c>
      <c r="I1256" s="24"/>
      <c r="J1256" s="24" t="s">
        <v>106</v>
      </c>
      <c r="K1256" s="24" t="s">
        <v>219</v>
      </c>
      <c r="L1256" s="26">
        <v>16</v>
      </c>
      <c r="M1256" s="27">
        <v>2741</v>
      </c>
      <c r="N1256" s="35" t="s">
        <v>1909</v>
      </c>
      <c r="O1256" s="29" t="s">
        <v>1910</v>
      </c>
      <c r="P1256" s="29" t="s">
        <v>84</v>
      </c>
      <c r="Q1256" s="30">
        <v>800</v>
      </c>
      <c r="R1256" s="6" t="s">
        <v>41</v>
      </c>
      <c r="S1256" s="8">
        <v>200</v>
      </c>
      <c r="T1256" s="23">
        <v>0</v>
      </c>
      <c r="U1256" s="23">
        <v>0</v>
      </c>
      <c r="V1256" s="23">
        <v>0</v>
      </c>
      <c r="W1256" s="5">
        <f t="shared" si="38"/>
        <v>200</v>
      </c>
      <c r="X1256" s="5">
        <f t="shared" si="39"/>
        <v>600</v>
      </c>
      <c r="Y1256" s="15">
        <v>90804000</v>
      </c>
      <c r="Z1256" s="20">
        <v>74.966526000000002</v>
      </c>
      <c r="AA1256" s="20">
        <v>77.146634000000006</v>
      </c>
      <c r="AB1256" s="20">
        <v>79.381814000000006</v>
      </c>
      <c r="AC1256" s="55"/>
    </row>
    <row r="1257" spans="1:29" s="4" customFormat="1" ht="13.5" hidden="1" customHeight="1" x14ac:dyDescent="0.25">
      <c r="A1257" s="25">
        <v>14</v>
      </c>
      <c r="B1257" s="24" t="s">
        <v>1867</v>
      </c>
      <c r="C1257" s="24" t="s">
        <v>216</v>
      </c>
      <c r="D1257" s="25">
        <v>44</v>
      </c>
      <c r="E1257" s="25" t="s">
        <v>222</v>
      </c>
      <c r="F1257" s="24" t="s">
        <v>163</v>
      </c>
      <c r="G1257" s="24" t="s">
        <v>218</v>
      </c>
      <c r="H1257" s="24" t="s">
        <v>35</v>
      </c>
      <c r="I1257" s="24"/>
      <c r="J1257" s="24" t="s">
        <v>106</v>
      </c>
      <c r="K1257" s="24" t="s">
        <v>219</v>
      </c>
      <c r="L1257" s="26">
        <v>16</v>
      </c>
      <c r="M1257" s="27">
        <v>2741</v>
      </c>
      <c r="N1257" s="35" t="s">
        <v>1909</v>
      </c>
      <c r="O1257" s="29" t="s">
        <v>1911</v>
      </c>
      <c r="P1257" s="29" t="s">
        <v>224</v>
      </c>
      <c r="Q1257" s="30">
        <v>2000</v>
      </c>
      <c r="R1257" s="6" t="s">
        <v>41</v>
      </c>
      <c r="S1257" s="8">
        <v>500</v>
      </c>
      <c r="T1257" s="23">
        <v>0</v>
      </c>
      <c r="U1257" s="23">
        <v>0</v>
      </c>
      <c r="V1257" s="23">
        <v>0</v>
      </c>
      <c r="W1257" s="5">
        <f t="shared" si="38"/>
        <v>500</v>
      </c>
      <c r="X1257" s="5">
        <f t="shared" si="39"/>
        <v>1500</v>
      </c>
      <c r="Y1257" s="13">
        <v>276320000</v>
      </c>
      <c r="Z1257" s="20">
        <v>241.22891999999999</v>
      </c>
      <c r="AA1257" s="20">
        <v>248.24412000000001</v>
      </c>
      <c r="AB1257" s="20">
        <v>255.43652900000001</v>
      </c>
      <c r="AC1257" s="55"/>
    </row>
    <row r="1258" spans="1:29" s="4" customFormat="1" ht="13.5" hidden="1" customHeight="1" x14ac:dyDescent="0.25">
      <c r="A1258" s="25">
        <v>14</v>
      </c>
      <c r="B1258" s="24" t="s">
        <v>1867</v>
      </c>
      <c r="C1258" s="24" t="s">
        <v>216</v>
      </c>
      <c r="D1258" s="25">
        <v>45</v>
      </c>
      <c r="E1258" s="25" t="s">
        <v>225</v>
      </c>
      <c r="F1258" s="24" t="s">
        <v>163</v>
      </c>
      <c r="G1258" s="24" t="s">
        <v>218</v>
      </c>
      <c r="H1258" s="24" t="s">
        <v>35</v>
      </c>
      <c r="I1258" s="24"/>
      <c r="J1258" s="24" t="s">
        <v>106</v>
      </c>
      <c r="K1258" s="24" t="s">
        <v>219</v>
      </c>
      <c r="L1258" s="26">
        <v>16</v>
      </c>
      <c r="M1258" s="27">
        <v>2741</v>
      </c>
      <c r="N1258" s="35" t="s">
        <v>1909</v>
      </c>
      <c r="O1258" s="29" t="s">
        <v>1912</v>
      </c>
      <c r="P1258" s="29" t="s">
        <v>227</v>
      </c>
      <c r="Q1258" s="30">
        <v>2000</v>
      </c>
      <c r="R1258" s="6" t="s">
        <v>41</v>
      </c>
      <c r="S1258" s="8">
        <v>500</v>
      </c>
      <c r="T1258" s="23">
        <v>0</v>
      </c>
      <c r="U1258" s="23">
        <v>0</v>
      </c>
      <c r="V1258" s="23">
        <v>0</v>
      </c>
      <c r="W1258" s="5">
        <f t="shared" si="38"/>
        <v>500</v>
      </c>
      <c r="X1258" s="5">
        <f t="shared" si="39"/>
        <v>1500</v>
      </c>
      <c r="Y1258" s="16">
        <v>276320000</v>
      </c>
      <c r="Z1258" s="20">
        <v>241.22891999999999</v>
      </c>
      <c r="AA1258" s="20">
        <v>248.24412000000001</v>
      </c>
      <c r="AB1258" s="20">
        <v>255.43652900000001</v>
      </c>
      <c r="AC1258" s="55"/>
    </row>
    <row r="1259" spans="1:29" s="4" customFormat="1" ht="13.5" hidden="1" customHeight="1" x14ac:dyDescent="0.25">
      <c r="A1259" s="25">
        <v>14</v>
      </c>
      <c r="B1259" s="24" t="s">
        <v>1867</v>
      </c>
      <c r="C1259" s="24" t="s">
        <v>228</v>
      </c>
      <c r="D1259" s="25">
        <v>50</v>
      </c>
      <c r="E1259" s="25" t="s">
        <v>229</v>
      </c>
      <c r="F1259" s="24" t="s">
        <v>230</v>
      </c>
      <c r="G1259" s="24" t="s">
        <v>231</v>
      </c>
      <c r="H1259" s="24" t="s">
        <v>59</v>
      </c>
      <c r="I1259" s="24" t="s">
        <v>232</v>
      </c>
      <c r="J1259" s="24" t="s">
        <v>233</v>
      </c>
      <c r="K1259" s="24" t="s">
        <v>234</v>
      </c>
      <c r="L1259" s="26">
        <v>17</v>
      </c>
      <c r="M1259" s="27">
        <v>2749</v>
      </c>
      <c r="N1259" s="35" t="s">
        <v>1913</v>
      </c>
      <c r="O1259" s="29" t="s">
        <v>1914</v>
      </c>
      <c r="P1259" s="29" t="s">
        <v>64</v>
      </c>
      <c r="Q1259" s="30">
        <v>56</v>
      </c>
      <c r="R1259" s="6" t="s">
        <v>41</v>
      </c>
      <c r="S1259" s="8">
        <v>14</v>
      </c>
      <c r="T1259" s="23">
        <v>0</v>
      </c>
      <c r="U1259" s="23">
        <v>0</v>
      </c>
      <c r="V1259" s="23">
        <v>0</v>
      </c>
      <c r="W1259" s="5">
        <f t="shared" si="38"/>
        <v>14</v>
      </c>
      <c r="X1259" s="5">
        <f t="shared" si="39"/>
        <v>42</v>
      </c>
      <c r="Y1259" s="16">
        <v>810215000</v>
      </c>
      <c r="Z1259" s="20">
        <v>742.24283100000002</v>
      </c>
      <c r="AA1259" s="20">
        <v>763.82806000000005</v>
      </c>
      <c r="AB1259" s="20">
        <v>785.95854999999995</v>
      </c>
      <c r="AC1259" s="55"/>
    </row>
    <row r="1260" spans="1:29" s="4" customFormat="1" ht="13.5" hidden="1" customHeight="1" x14ac:dyDescent="0.25">
      <c r="A1260" s="25">
        <v>14</v>
      </c>
      <c r="B1260" s="24" t="s">
        <v>1867</v>
      </c>
      <c r="C1260" s="24" t="s">
        <v>228</v>
      </c>
      <c r="D1260" s="25">
        <v>51</v>
      </c>
      <c r="E1260" s="25" t="s">
        <v>237</v>
      </c>
      <c r="F1260" s="24" t="s">
        <v>230</v>
      </c>
      <c r="G1260" s="24" t="s">
        <v>238</v>
      </c>
      <c r="H1260" s="24" t="s">
        <v>59</v>
      </c>
      <c r="I1260" s="24" t="s">
        <v>232</v>
      </c>
      <c r="J1260" s="24" t="s">
        <v>233</v>
      </c>
      <c r="K1260" s="24" t="s">
        <v>234</v>
      </c>
      <c r="L1260" s="26">
        <v>17</v>
      </c>
      <c r="M1260" s="27">
        <v>2749</v>
      </c>
      <c r="N1260" s="35" t="s">
        <v>1913</v>
      </c>
      <c r="O1260" s="29" t="s">
        <v>1915</v>
      </c>
      <c r="P1260" s="29" t="s">
        <v>240</v>
      </c>
      <c r="Q1260" s="30">
        <v>200</v>
      </c>
      <c r="R1260" s="6" t="s">
        <v>41</v>
      </c>
      <c r="S1260" s="8">
        <v>50</v>
      </c>
      <c r="T1260" s="23">
        <v>0</v>
      </c>
      <c r="U1260" s="23">
        <v>0</v>
      </c>
      <c r="V1260" s="23">
        <v>0</v>
      </c>
      <c r="W1260" s="5">
        <f t="shared" si="38"/>
        <v>50</v>
      </c>
      <c r="X1260" s="5">
        <f t="shared" si="39"/>
        <v>150</v>
      </c>
      <c r="Y1260" s="13">
        <v>212554000</v>
      </c>
      <c r="Z1260" s="20">
        <v>185.56070800000001</v>
      </c>
      <c r="AA1260" s="20">
        <v>190.95701500000001</v>
      </c>
      <c r="AB1260" s="20">
        <v>196.48963800000001</v>
      </c>
      <c r="AC1260" s="55"/>
    </row>
    <row r="1261" spans="1:29" s="4" customFormat="1" ht="13.5" hidden="1" customHeight="1" x14ac:dyDescent="0.25">
      <c r="A1261" s="25">
        <v>14</v>
      </c>
      <c r="B1261" s="24" t="s">
        <v>1867</v>
      </c>
      <c r="C1261" s="24" t="s">
        <v>228</v>
      </c>
      <c r="D1261" s="25">
        <v>52</v>
      </c>
      <c r="E1261" s="25" t="s">
        <v>241</v>
      </c>
      <c r="F1261" s="24" t="s">
        <v>230</v>
      </c>
      <c r="G1261" s="24" t="s">
        <v>238</v>
      </c>
      <c r="H1261" s="24" t="s">
        <v>59</v>
      </c>
      <c r="I1261" s="24" t="s">
        <v>232</v>
      </c>
      <c r="J1261" s="24" t="s">
        <v>233</v>
      </c>
      <c r="K1261" s="24" t="s">
        <v>234</v>
      </c>
      <c r="L1261" s="26">
        <v>17</v>
      </c>
      <c r="M1261" s="27">
        <v>2749</v>
      </c>
      <c r="N1261" s="35" t="s">
        <v>1913</v>
      </c>
      <c r="O1261" s="29" t="s">
        <v>1916</v>
      </c>
      <c r="P1261" s="29" t="s">
        <v>243</v>
      </c>
      <c r="Q1261" s="30">
        <v>80</v>
      </c>
      <c r="R1261" s="6" t="s">
        <v>41</v>
      </c>
      <c r="S1261" s="8">
        <v>20</v>
      </c>
      <c r="T1261" s="23">
        <v>0</v>
      </c>
      <c r="U1261" s="23">
        <v>0</v>
      </c>
      <c r="V1261" s="23">
        <v>0</v>
      </c>
      <c r="W1261" s="5">
        <f t="shared" si="38"/>
        <v>20</v>
      </c>
      <c r="X1261" s="5">
        <f t="shared" si="39"/>
        <v>60</v>
      </c>
      <c r="Y1261" s="13">
        <v>3507133000</v>
      </c>
      <c r="Z1261" s="20">
        <v>3061.751679</v>
      </c>
      <c r="AA1261" s="20">
        <v>3150.7907489999998</v>
      </c>
      <c r="AB1261" s="20">
        <v>3242.0790189999998</v>
      </c>
      <c r="AC1261" s="55"/>
    </row>
    <row r="1262" spans="1:29" s="4" customFormat="1" ht="13.5" hidden="1" customHeight="1" x14ac:dyDescent="0.25">
      <c r="A1262" s="25">
        <v>14</v>
      </c>
      <c r="B1262" s="24" t="s">
        <v>1867</v>
      </c>
      <c r="C1262" s="24" t="s">
        <v>244</v>
      </c>
      <c r="D1262" s="25">
        <v>54</v>
      </c>
      <c r="E1262" s="25" t="s">
        <v>245</v>
      </c>
      <c r="F1262" s="24" t="s">
        <v>246</v>
      </c>
      <c r="G1262" s="24" t="s">
        <v>247</v>
      </c>
      <c r="H1262" s="24" t="s">
        <v>35</v>
      </c>
      <c r="I1262" s="24"/>
      <c r="J1262" s="24" t="s">
        <v>233</v>
      </c>
      <c r="K1262" s="24" t="s">
        <v>248</v>
      </c>
      <c r="L1262" s="26">
        <v>18</v>
      </c>
      <c r="M1262" s="27">
        <v>2585</v>
      </c>
      <c r="N1262" s="35" t="s">
        <v>1917</v>
      </c>
      <c r="O1262" s="29" t="s">
        <v>1918</v>
      </c>
      <c r="P1262" s="29" t="s">
        <v>40</v>
      </c>
      <c r="Q1262" s="30">
        <v>4</v>
      </c>
      <c r="R1262" s="6" t="s">
        <v>41</v>
      </c>
      <c r="S1262" s="8">
        <v>1</v>
      </c>
      <c r="T1262" s="23">
        <v>0</v>
      </c>
      <c r="U1262" s="23">
        <v>0</v>
      </c>
      <c r="V1262" s="23">
        <v>0</v>
      </c>
      <c r="W1262" s="5">
        <f t="shared" si="38"/>
        <v>1</v>
      </c>
      <c r="X1262" s="5">
        <f t="shared" si="39"/>
        <v>3</v>
      </c>
      <c r="Y1262" s="15">
        <v>638511000</v>
      </c>
      <c r="Z1262" s="20">
        <v>557.42436599999996</v>
      </c>
      <c r="AA1262" s="20">
        <v>573.63487299999997</v>
      </c>
      <c r="AB1262" s="20">
        <v>590.25487099999998</v>
      </c>
      <c r="AC1262" s="55"/>
    </row>
    <row r="1263" spans="1:29" s="4" customFormat="1" ht="13.5" hidden="1" customHeight="1" x14ac:dyDescent="0.25">
      <c r="A1263" s="25">
        <v>14</v>
      </c>
      <c r="B1263" s="24" t="s">
        <v>1867</v>
      </c>
      <c r="C1263" s="24" t="s">
        <v>244</v>
      </c>
      <c r="D1263" s="25">
        <v>55</v>
      </c>
      <c r="E1263" s="25" t="s">
        <v>251</v>
      </c>
      <c r="F1263" s="24" t="s">
        <v>252</v>
      </c>
      <c r="G1263" s="24" t="s">
        <v>253</v>
      </c>
      <c r="H1263" s="24" t="s">
        <v>35</v>
      </c>
      <c r="I1263" s="24"/>
      <c r="J1263" s="24" t="s">
        <v>233</v>
      </c>
      <c r="K1263" s="24" t="s">
        <v>248</v>
      </c>
      <c r="L1263" s="26">
        <v>18</v>
      </c>
      <c r="M1263" s="27">
        <v>2585</v>
      </c>
      <c r="N1263" s="35" t="s">
        <v>1917</v>
      </c>
      <c r="O1263" s="29" t="s">
        <v>1919</v>
      </c>
      <c r="P1263" s="29" t="s">
        <v>255</v>
      </c>
      <c r="Q1263" s="30">
        <v>20</v>
      </c>
      <c r="R1263" s="6" t="s">
        <v>41</v>
      </c>
      <c r="S1263" s="8">
        <v>5</v>
      </c>
      <c r="T1263" s="23">
        <v>0</v>
      </c>
      <c r="U1263" s="23">
        <v>0</v>
      </c>
      <c r="V1263" s="23">
        <v>0</v>
      </c>
      <c r="W1263" s="5">
        <f t="shared" si="38"/>
        <v>5</v>
      </c>
      <c r="X1263" s="5">
        <f t="shared" si="39"/>
        <v>15</v>
      </c>
      <c r="Y1263" s="15">
        <v>481221000</v>
      </c>
      <c r="Z1263" s="20">
        <v>420.109443</v>
      </c>
      <c r="AA1263" s="20">
        <v>432.32668200000001</v>
      </c>
      <c r="AB1263" s="20">
        <v>444.85253899999998</v>
      </c>
      <c r="AC1263" s="55"/>
    </row>
    <row r="1264" spans="1:29" s="4" customFormat="1" ht="13.5" hidden="1" customHeight="1" x14ac:dyDescent="0.25">
      <c r="A1264" s="25">
        <v>14</v>
      </c>
      <c r="B1264" s="24" t="s">
        <v>1867</v>
      </c>
      <c r="C1264" s="24" t="s">
        <v>186</v>
      </c>
      <c r="D1264" s="25">
        <v>56</v>
      </c>
      <c r="E1264" s="25" t="s">
        <v>256</v>
      </c>
      <c r="F1264" s="24" t="s">
        <v>188</v>
      </c>
      <c r="G1264" s="24" t="s">
        <v>257</v>
      </c>
      <c r="H1264" s="24" t="s">
        <v>35</v>
      </c>
      <c r="I1264" s="24"/>
      <c r="J1264" s="24" t="s">
        <v>233</v>
      </c>
      <c r="K1264" s="24" t="s">
        <v>258</v>
      </c>
      <c r="L1264" s="26">
        <v>19</v>
      </c>
      <c r="M1264" s="27">
        <v>2752</v>
      </c>
      <c r="N1264" s="35" t="s">
        <v>1920</v>
      </c>
      <c r="O1264" s="29" t="s">
        <v>1921</v>
      </c>
      <c r="P1264" s="29" t="s">
        <v>261</v>
      </c>
      <c r="Q1264" s="30">
        <v>32</v>
      </c>
      <c r="R1264" s="6" t="s">
        <v>41</v>
      </c>
      <c r="S1264" s="8">
        <v>8</v>
      </c>
      <c r="T1264" s="23">
        <v>0</v>
      </c>
      <c r="U1264" s="23">
        <v>0</v>
      </c>
      <c r="V1264" s="23">
        <v>0</v>
      </c>
      <c r="W1264" s="5">
        <f t="shared" si="38"/>
        <v>8</v>
      </c>
      <c r="X1264" s="5">
        <f t="shared" si="39"/>
        <v>24</v>
      </c>
      <c r="Y1264" s="13">
        <v>425958000</v>
      </c>
      <c r="Z1264" s="20">
        <v>371.86365899999998</v>
      </c>
      <c r="AA1264" s="20">
        <v>382.67785800000001</v>
      </c>
      <c r="AB1264" s="20">
        <v>393.76523400000002</v>
      </c>
      <c r="AC1264" s="55"/>
    </row>
    <row r="1265" spans="1:29" s="4" customFormat="1" ht="13.5" hidden="1" customHeight="1" x14ac:dyDescent="0.25">
      <c r="A1265" s="25">
        <v>14</v>
      </c>
      <c r="B1265" s="24" t="s">
        <v>1867</v>
      </c>
      <c r="C1265" s="24" t="s">
        <v>244</v>
      </c>
      <c r="D1265" s="25">
        <v>58</v>
      </c>
      <c r="E1265" s="25" t="s">
        <v>267</v>
      </c>
      <c r="F1265" s="24" t="s">
        <v>252</v>
      </c>
      <c r="G1265" s="24" t="s">
        <v>268</v>
      </c>
      <c r="H1265" s="24" t="s">
        <v>35</v>
      </c>
      <c r="I1265" s="24"/>
      <c r="J1265" s="24" t="s">
        <v>233</v>
      </c>
      <c r="K1265" s="24" t="s">
        <v>258</v>
      </c>
      <c r="L1265" s="26">
        <v>20</v>
      </c>
      <c r="M1265" s="27">
        <v>2575</v>
      </c>
      <c r="N1265" s="35" t="s">
        <v>1922</v>
      </c>
      <c r="O1265" s="29" t="s">
        <v>1923</v>
      </c>
      <c r="P1265" s="29" t="s">
        <v>270</v>
      </c>
      <c r="Q1265" s="30">
        <v>160</v>
      </c>
      <c r="R1265" s="6" t="s">
        <v>41</v>
      </c>
      <c r="S1265" s="8">
        <v>40</v>
      </c>
      <c r="T1265" s="23">
        <v>0</v>
      </c>
      <c r="U1265" s="23">
        <v>0</v>
      </c>
      <c r="V1265" s="23">
        <v>0</v>
      </c>
      <c r="W1265" s="5">
        <f t="shared" si="38"/>
        <v>40</v>
      </c>
      <c r="X1265" s="5">
        <f t="shared" si="39"/>
        <v>120</v>
      </c>
      <c r="Y1265" s="16">
        <v>404702000</v>
      </c>
      <c r="Z1265" s="20">
        <v>353.30758800000001</v>
      </c>
      <c r="AA1265" s="20">
        <v>363.582157</v>
      </c>
      <c r="AB1265" s="20">
        <v>374.11626999999999</v>
      </c>
      <c r="AC1265" s="55"/>
    </row>
    <row r="1266" spans="1:29" s="4" customFormat="1" ht="13.5" hidden="1" customHeight="1" x14ac:dyDescent="0.25">
      <c r="A1266" s="25">
        <v>14</v>
      </c>
      <c r="B1266" s="24" t="s">
        <v>1867</v>
      </c>
      <c r="C1266" s="24" t="s">
        <v>186</v>
      </c>
      <c r="D1266" s="25">
        <v>60</v>
      </c>
      <c r="E1266" s="25" t="s">
        <v>489</v>
      </c>
      <c r="F1266" s="24" t="s">
        <v>272</v>
      </c>
      <c r="G1266" s="24" t="s">
        <v>273</v>
      </c>
      <c r="H1266" s="24" t="s">
        <v>35</v>
      </c>
      <c r="I1266" s="24"/>
      <c r="J1266" s="24" t="s">
        <v>274</v>
      </c>
      <c r="K1266" s="24" t="s">
        <v>275</v>
      </c>
      <c r="L1266" s="26">
        <v>22</v>
      </c>
      <c r="M1266" s="27">
        <v>2807</v>
      </c>
      <c r="N1266" s="35" t="s">
        <v>1924</v>
      </c>
      <c r="O1266" s="29" t="s">
        <v>1925</v>
      </c>
      <c r="P1266" s="29" t="s">
        <v>492</v>
      </c>
      <c r="Q1266" s="30">
        <v>400</v>
      </c>
      <c r="R1266" s="6" t="s">
        <v>41</v>
      </c>
      <c r="S1266" s="8">
        <v>100</v>
      </c>
      <c r="T1266" s="23">
        <v>0</v>
      </c>
      <c r="U1266" s="23">
        <v>0</v>
      </c>
      <c r="V1266" s="23">
        <v>0</v>
      </c>
      <c r="W1266" s="5">
        <f t="shared" si="38"/>
        <v>100</v>
      </c>
      <c r="X1266" s="5">
        <f t="shared" si="39"/>
        <v>300</v>
      </c>
      <c r="Y1266" s="16">
        <v>328608000</v>
      </c>
      <c r="Z1266" s="20">
        <v>286.87685399999998</v>
      </c>
      <c r="AA1266" s="20">
        <v>295.21954499999998</v>
      </c>
      <c r="AB1266" s="20">
        <v>303.77298000000002</v>
      </c>
      <c r="AC1266" s="55"/>
    </row>
    <row r="1267" spans="1:29" s="4" customFormat="1" ht="13.5" hidden="1" customHeight="1" x14ac:dyDescent="0.25">
      <c r="A1267" s="25">
        <v>14</v>
      </c>
      <c r="B1267" s="24" t="s">
        <v>1867</v>
      </c>
      <c r="C1267" s="24" t="s">
        <v>186</v>
      </c>
      <c r="D1267" s="25">
        <v>61</v>
      </c>
      <c r="E1267" s="25" t="s">
        <v>271</v>
      </c>
      <c r="F1267" s="24" t="s">
        <v>272</v>
      </c>
      <c r="G1267" s="24" t="s">
        <v>273</v>
      </c>
      <c r="H1267" s="24" t="s">
        <v>35</v>
      </c>
      <c r="I1267" s="24"/>
      <c r="J1267" s="24" t="s">
        <v>274</v>
      </c>
      <c r="K1267" s="24" t="s">
        <v>275</v>
      </c>
      <c r="L1267" s="26">
        <v>22</v>
      </c>
      <c r="M1267" s="27">
        <v>2807</v>
      </c>
      <c r="N1267" s="35" t="s">
        <v>1924</v>
      </c>
      <c r="O1267" s="29" t="s">
        <v>1926</v>
      </c>
      <c r="P1267" s="29" t="s">
        <v>67</v>
      </c>
      <c r="Q1267" s="30">
        <v>8</v>
      </c>
      <c r="R1267" s="6" t="s">
        <v>41</v>
      </c>
      <c r="S1267" s="8">
        <v>2</v>
      </c>
      <c r="T1267" s="23">
        <v>0</v>
      </c>
      <c r="U1267" s="23">
        <v>0</v>
      </c>
      <c r="V1267" s="23">
        <v>0</v>
      </c>
      <c r="W1267" s="5">
        <f t="shared" si="38"/>
        <v>2</v>
      </c>
      <c r="X1267" s="5">
        <f t="shared" si="39"/>
        <v>6</v>
      </c>
      <c r="Y1267" s="16">
        <v>425107000</v>
      </c>
      <c r="Z1267" s="20">
        <v>371.12141600000001</v>
      </c>
      <c r="AA1267" s="20">
        <v>381.91403000000003</v>
      </c>
      <c r="AB1267" s="20">
        <v>392.97927499999997</v>
      </c>
      <c r="AC1267" s="55"/>
    </row>
    <row r="1268" spans="1:29" s="4" customFormat="1" ht="13.5" hidden="1" customHeight="1" x14ac:dyDescent="0.25">
      <c r="A1268" s="25">
        <v>14</v>
      </c>
      <c r="B1268" s="24" t="s">
        <v>1867</v>
      </c>
      <c r="C1268" s="24" t="s">
        <v>278</v>
      </c>
      <c r="D1268" s="25">
        <v>67</v>
      </c>
      <c r="E1268" s="25" t="s">
        <v>279</v>
      </c>
      <c r="F1268" s="24" t="s">
        <v>280</v>
      </c>
      <c r="G1268" s="24" t="s">
        <v>281</v>
      </c>
      <c r="H1268" s="24" t="s">
        <v>35</v>
      </c>
      <c r="I1268" s="24"/>
      <c r="J1268" s="24" t="s">
        <v>274</v>
      </c>
      <c r="K1268" s="24" t="s">
        <v>282</v>
      </c>
      <c r="L1268" s="26">
        <v>23</v>
      </c>
      <c r="M1268" s="27">
        <v>2730</v>
      </c>
      <c r="N1268" s="35" t="s">
        <v>1927</v>
      </c>
      <c r="O1268" s="29" t="s">
        <v>1928</v>
      </c>
      <c r="P1268" s="29" t="s">
        <v>285</v>
      </c>
      <c r="Q1268" s="30">
        <v>12</v>
      </c>
      <c r="R1268" s="6" t="s">
        <v>41</v>
      </c>
      <c r="S1268" s="8">
        <v>3</v>
      </c>
      <c r="T1268" s="23">
        <v>0</v>
      </c>
      <c r="U1268" s="23">
        <v>0</v>
      </c>
      <c r="V1268" s="23">
        <v>0</v>
      </c>
      <c r="W1268" s="5">
        <f t="shared" si="38"/>
        <v>3</v>
      </c>
      <c r="X1268" s="5">
        <f t="shared" si="39"/>
        <v>9</v>
      </c>
      <c r="Y1268" s="16">
        <v>200829000</v>
      </c>
      <c r="Z1268" s="20">
        <v>186.674072</v>
      </c>
      <c r="AA1268" s="20">
        <v>192.102757</v>
      </c>
      <c r="AB1268" s="20">
        <v>197.668575</v>
      </c>
      <c r="AC1268" s="55"/>
    </row>
    <row r="1269" spans="1:29" s="4" customFormat="1" ht="13.5" hidden="1" customHeight="1" x14ac:dyDescent="0.25">
      <c r="A1269" s="25">
        <v>14</v>
      </c>
      <c r="B1269" s="24" t="s">
        <v>1867</v>
      </c>
      <c r="C1269" s="24" t="s">
        <v>278</v>
      </c>
      <c r="D1269" s="25">
        <v>68</v>
      </c>
      <c r="E1269" s="25" t="s">
        <v>286</v>
      </c>
      <c r="F1269" s="24" t="s">
        <v>280</v>
      </c>
      <c r="G1269" s="24" t="s">
        <v>281</v>
      </c>
      <c r="H1269" s="24" t="s">
        <v>35</v>
      </c>
      <c r="I1269" s="24"/>
      <c r="J1269" s="24" t="s">
        <v>274</v>
      </c>
      <c r="K1269" s="24" t="s">
        <v>282</v>
      </c>
      <c r="L1269" s="26">
        <v>23</v>
      </c>
      <c r="M1269" s="27">
        <v>2730</v>
      </c>
      <c r="N1269" s="35" t="s">
        <v>1927</v>
      </c>
      <c r="O1269" s="29" t="s">
        <v>1294</v>
      </c>
      <c r="P1269" s="29" t="s">
        <v>288</v>
      </c>
      <c r="Q1269" s="30">
        <v>16</v>
      </c>
      <c r="R1269" s="6" t="s">
        <v>41</v>
      </c>
      <c r="S1269" s="8">
        <v>4</v>
      </c>
      <c r="T1269" s="23">
        <v>0</v>
      </c>
      <c r="U1269" s="23">
        <v>0</v>
      </c>
      <c r="V1269" s="23">
        <v>0</v>
      </c>
      <c r="W1269" s="5">
        <f t="shared" si="38"/>
        <v>4</v>
      </c>
      <c r="X1269" s="5">
        <f t="shared" si="39"/>
        <v>12</v>
      </c>
      <c r="Y1269" s="16">
        <v>200554000</v>
      </c>
      <c r="Z1269" s="20">
        <v>185.56070800000001</v>
      </c>
      <c r="AA1269" s="20">
        <v>190.95701500000001</v>
      </c>
      <c r="AB1269" s="20">
        <v>196.48963800000001</v>
      </c>
      <c r="AC1269" s="55"/>
    </row>
    <row r="1270" spans="1:29" s="4" customFormat="1" ht="13.5" hidden="1" customHeight="1" x14ac:dyDescent="0.25">
      <c r="A1270" s="25">
        <v>14</v>
      </c>
      <c r="B1270" s="24" t="s">
        <v>1867</v>
      </c>
      <c r="C1270" s="24" t="s">
        <v>278</v>
      </c>
      <c r="D1270" s="25">
        <v>69</v>
      </c>
      <c r="E1270" s="25" t="s">
        <v>627</v>
      </c>
      <c r="F1270" s="24" t="s">
        <v>280</v>
      </c>
      <c r="G1270" s="24" t="s">
        <v>281</v>
      </c>
      <c r="H1270" s="24" t="s">
        <v>35</v>
      </c>
      <c r="I1270" s="24"/>
      <c r="J1270" s="24" t="s">
        <v>274</v>
      </c>
      <c r="K1270" s="24" t="s">
        <v>282</v>
      </c>
      <c r="L1270" s="26">
        <v>23</v>
      </c>
      <c r="M1270" s="27">
        <v>2730</v>
      </c>
      <c r="N1270" s="35" t="s">
        <v>1927</v>
      </c>
      <c r="O1270" s="29" t="s">
        <v>1929</v>
      </c>
      <c r="P1270" s="29" t="s">
        <v>629</v>
      </c>
      <c r="Q1270" s="30">
        <v>320</v>
      </c>
      <c r="R1270" s="6" t="s">
        <v>41</v>
      </c>
      <c r="S1270" s="8">
        <v>80</v>
      </c>
      <c r="T1270" s="23">
        <v>0</v>
      </c>
      <c r="U1270" s="23">
        <v>0</v>
      </c>
      <c r="V1270" s="23">
        <v>0</v>
      </c>
      <c r="W1270" s="5">
        <f t="shared" si="38"/>
        <v>80</v>
      </c>
      <c r="X1270" s="5">
        <f t="shared" si="39"/>
        <v>240</v>
      </c>
      <c r="Y1270" s="16">
        <v>100277000</v>
      </c>
      <c r="Z1270" s="20">
        <v>92.780354000000003</v>
      </c>
      <c r="AA1270" s="20">
        <v>95.478508000000005</v>
      </c>
      <c r="AB1270" s="20">
        <v>98.244819000000007</v>
      </c>
      <c r="AC1270" s="55"/>
    </row>
    <row r="1271" spans="1:29" s="4" customFormat="1" ht="13.5" hidden="1" customHeight="1" x14ac:dyDescent="0.25">
      <c r="A1271" s="25">
        <v>14</v>
      </c>
      <c r="B1271" s="24" t="s">
        <v>1867</v>
      </c>
      <c r="C1271" s="24" t="s">
        <v>278</v>
      </c>
      <c r="D1271" s="25">
        <v>70</v>
      </c>
      <c r="E1271" s="25" t="s">
        <v>289</v>
      </c>
      <c r="F1271" s="24" t="s">
        <v>280</v>
      </c>
      <c r="G1271" s="24" t="s">
        <v>281</v>
      </c>
      <c r="H1271" s="24" t="s">
        <v>35</v>
      </c>
      <c r="I1271" s="24"/>
      <c r="J1271" s="24" t="s">
        <v>274</v>
      </c>
      <c r="K1271" s="24" t="s">
        <v>282</v>
      </c>
      <c r="L1271" s="26">
        <v>23</v>
      </c>
      <c r="M1271" s="27">
        <v>2730</v>
      </c>
      <c r="N1271" s="35" t="s">
        <v>1927</v>
      </c>
      <c r="O1271" s="29" t="s">
        <v>1930</v>
      </c>
      <c r="P1271" s="29" t="s">
        <v>291</v>
      </c>
      <c r="Q1271" s="30">
        <v>600</v>
      </c>
      <c r="R1271" s="6" t="s">
        <v>41</v>
      </c>
      <c r="S1271" s="8">
        <v>150</v>
      </c>
      <c r="T1271" s="23">
        <v>0</v>
      </c>
      <c r="U1271" s="23">
        <v>0</v>
      </c>
      <c r="V1271" s="23">
        <v>0</v>
      </c>
      <c r="W1271" s="5">
        <f t="shared" si="38"/>
        <v>150</v>
      </c>
      <c r="X1271" s="5">
        <f t="shared" si="39"/>
        <v>450</v>
      </c>
      <c r="Y1271" s="16">
        <v>100277000</v>
      </c>
      <c r="Z1271" s="20">
        <v>92.780354000000003</v>
      </c>
      <c r="AA1271" s="20">
        <v>95.478508000000005</v>
      </c>
      <c r="AB1271" s="20">
        <v>98.244819000000007</v>
      </c>
      <c r="AC1271" s="55"/>
    </row>
    <row r="1272" spans="1:29" s="4" customFormat="1" ht="13.5" hidden="1" customHeight="1" x14ac:dyDescent="0.25">
      <c r="A1272" s="25">
        <v>14</v>
      </c>
      <c r="B1272" s="24" t="s">
        <v>1867</v>
      </c>
      <c r="C1272" s="24" t="s">
        <v>278</v>
      </c>
      <c r="D1272" s="25">
        <v>71</v>
      </c>
      <c r="E1272" s="25" t="s">
        <v>292</v>
      </c>
      <c r="F1272" s="24" t="s">
        <v>280</v>
      </c>
      <c r="G1272" s="24" t="s">
        <v>281</v>
      </c>
      <c r="H1272" s="24" t="s">
        <v>35</v>
      </c>
      <c r="I1272" s="24"/>
      <c r="J1272" s="24" t="s">
        <v>274</v>
      </c>
      <c r="K1272" s="24" t="s">
        <v>282</v>
      </c>
      <c r="L1272" s="26">
        <v>23</v>
      </c>
      <c r="M1272" s="27">
        <v>2730</v>
      </c>
      <c r="N1272" s="35" t="s">
        <v>1927</v>
      </c>
      <c r="O1272" s="29" t="s">
        <v>1295</v>
      </c>
      <c r="P1272" s="29" t="s">
        <v>294</v>
      </c>
      <c r="Q1272" s="30">
        <v>4000</v>
      </c>
      <c r="R1272" s="6" t="s">
        <v>41</v>
      </c>
      <c r="S1272" s="8">
        <v>1000</v>
      </c>
      <c r="T1272" s="23">
        <v>0</v>
      </c>
      <c r="U1272" s="23">
        <v>0</v>
      </c>
      <c r="V1272" s="23">
        <v>0</v>
      </c>
      <c r="W1272" s="5">
        <f t="shared" si="38"/>
        <v>1000</v>
      </c>
      <c r="X1272" s="5">
        <f t="shared" si="39"/>
        <v>3000</v>
      </c>
      <c r="Y1272" s="16">
        <v>200554000</v>
      </c>
      <c r="Z1272" s="20">
        <v>185.56070800000001</v>
      </c>
      <c r="AA1272" s="20">
        <v>190.95701500000001</v>
      </c>
      <c r="AB1272" s="20">
        <v>196.48963800000001</v>
      </c>
      <c r="AC1272" s="55"/>
    </row>
    <row r="1273" spans="1:29" s="4" customFormat="1" ht="13.5" hidden="1" customHeight="1" x14ac:dyDescent="0.25">
      <c r="A1273" s="25">
        <v>14</v>
      </c>
      <c r="B1273" s="24" t="s">
        <v>1867</v>
      </c>
      <c r="C1273" s="24" t="s">
        <v>278</v>
      </c>
      <c r="D1273" s="25">
        <v>76</v>
      </c>
      <c r="E1273" s="25" t="s">
        <v>302</v>
      </c>
      <c r="F1273" s="24" t="s">
        <v>280</v>
      </c>
      <c r="G1273" s="24" t="s">
        <v>303</v>
      </c>
      <c r="H1273" s="24" t="s">
        <v>35</v>
      </c>
      <c r="I1273" s="24"/>
      <c r="J1273" s="24" t="s">
        <v>274</v>
      </c>
      <c r="K1273" s="24" t="s">
        <v>282</v>
      </c>
      <c r="L1273" s="26">
        <v>23</v>
      </c>
      <c r="M1273" s="27">
        <v>2730</v>
      </c>
      <c r="N1273" s="35" t="s">
        <v>1927</v>
      </c>
      <c r="O1273" s="29" t="s">
        <v>1931</v>
      </c>
      <c r="P1273" s="29" t="s">
        <v>305</v>
      </c>
      <c r="Q1273" s="30">
        <v>1200</v>
      </c>
      <c r="R1273" s="6" t="s">
        <v>41</v>
      </c>
      <c r="S1273" s="8">
        <v>300</v>
      </c>
      <c r="T1273" s="23">
        <v>0</v>
      </c>
      <c r="U1273" s="23">
        <v>0</v>
      </c>
      <c r="V1273" s="23">
        <v>0</v>
      </c>
      <c r="W1273" s="5">
        <f t="shared" si="38"/>
        <v>300</v>
      </c>
      <c r="X1273" s="5">
        <f t="shared" si="39"/>
        <v>900</v>
      </c>
      <c r="Y1273" s="16">
        <v>300010000</v>
      </c>
      <c r="Z1273" s="20">
        <v>304.69068199999998</v>
      </c>
      <c r="AA1273" s="20">
        <v>313.55141900000001</v>
      </c>
      <c r="AB1273" s="20">
        <v>322.63598500000001</v>
      </c>
      <c r="AC1273" s="55"/>
    </row>
    <row r="1274" spans="1:29" s="4" customFormat="1" ht="13.5" hidden="1" customHeight="1" x14ac:dyDescent="0.25">
      <c r="A1274" s="25">
        <v>14</v>
      </c>
      <c r="B1274" s="24" t="s">
        <v>1867</v>
      </c>
      <c r="C1274" s="24" t="s">
        <v>88</v>
      </c>
      <c r="D1274" s="25">
        <v>77</v>
      </c>
      <c r="E1274" s="25" t="s">
        <v>316</v>
      </c>
      <c r="F1274" s="24" t="s">
        <v>90</v>
      </c>
      <c r="G1274" s="24" t="s">
        <v>317</v>
      </c>
      <c r="H1274" s="24" t="s">
        <v>35</v>
      </c>
      <c r="I1274" s="24" t="s">
        <v>92</v>
      </c>
      <c r="J1274" s="24" t="s">
        <v>274</v>
      </c>
      <c r="K1274" s="24" t="s">
        <v>318</v>
      </c>
      <c r="L1274" s="26">
        <v>25</v>
      </c>
      <c r="M1274" s="27">
        <v>2799</v>
      </c>
      <c r="N1274" s="35" t="s">
        <v>1932</v>
      </c>
      <c r="O1274" s="29" t="s">
        <v>1933</v>
      </c>
      <c r="P1274" s="29" t="s">
        <v>321</v>
      </c>
      <c r="Q1274" s="30">
        <v>8</v>
      </c>
      <c r="R1274" s="6" t="s">
        <v>41</v>
      </c>
      <c r="S1274" s="8">
        <v>2</v>
      </c>
      <c r="T1274" s="23">
        <v>0</v>
      </c>
      <c r="U1274" s="23">
        <v>0</v>
      </c>
      <c r="V1274" s="23">
        <v>0</v>
      </c>
      <c r="W1274" s="5">
        <f t="shared" si="38"/>
        <v>2</v>
      </c>
      <c r="X1274" s="5">
        <f t="shared" si="39"/>
        <v>6</v>
      </c>
      <c r="Y1274" s="16">
        <v>6369808000</v>
      </c>
      <c r="Z1274" s="20">
        <v>5560.8832920000004</v>
      </c>
      <c r="AA1274" s="20">
        <v>5722.599827</v>
      </c>
      <c r="AB1274" s="20">
        <v>5888.4014569999999</v>
      </c>
      <c r="AC1274" s="55"/>
    </row>
    <row r="1275" spans="1:29" s="4" customFormat="1" ht="13.5" hidden="1" customHeight="1" x14ac:dyDescent="0.25">
      <c r="A1275" s="25">
        <v>14</v>
      </c>
      <c r="B1275" s="24" t="s">
        <v>1867</v>
      </c>
      <c r="C1275" s="24" t="s">
        <v>216</v>
      </c>
      <c r="D1275" s="25">
        <v>79</v>
      </c>
      <c r="E1275" s="25" t="s">
        <v>325</v>
      </c>
      <c r="F1275" s="24" t="s">
        <v>280</v>
      </c>
      <c r="G1275" s="24" t="s">
        <v>326</v>
      </c>
      <c r="H1275" s="24" t="s">
        <v>59</v>
      </c>
      <c r="I1275" s="24"/>
      <c r="J1275" s="24" t="s">
        <v>274</v>
      </c>
      <c r="K1275" s="24" t="s">
        <v>327</v>
      </c>
      <c r="L1275" s="26">
        <v>26</v>
      </c>
      <c r="M1275" s="27">
        <v>2748</v>
      </c>
      <c r="N1275" s="35" t="s">
        <v>1934</v>
      </c>
      <c r="O1275" s="29" t="s">
        <v>646</v>
      </c>
      <c r="P1275" s="29" t="s">
        <v>330</v>
      </c>
      <c r="Q1275" s="30">
        <v>4</v>
      </c>
      <c r="R1275" s="6" t="s">
        <v>41</v>
      </c>
      <c r="S1275" s="8">
        <v>1</v>
      </c>
      <c r="T1275" s="23">
        <v>0</v>
      </c>
      <c r="U1275" s="23">
        <v>0</v>
      </c>
      <c r="V1275" s="23">
        <v>0</v>
      </c>
      <c r="W1275" s="5">
        <f t="shared" si="38"/>
        <v>1</v>
      </c>
      <c r="X1275" s="5">
        <f t="shared" si="39"/>
        <v>3</v>
      </c>
      <c r="Y1275" s="16">
        <v>195622000</v>
      </c>
      <c r="Z1275" s="20">
        <v>185.56070800000001</v>
      </c>
      <c r="AA1275" s="20">
        <v>190.95701500000001</v>
      </c>
      <c r="AB1275" s="20">
        <v>196.48963800000001</v>
      </c>
      <c r="AC1275" s="51"/>
    </row>
    <row r="1276" spans="1:29" s="4" customFormat="1" ht="13.5" hidden="1" customHeight="1" x14ac:dyDescent="0.25">
      <c r="A1276" s="25">
        <v>14</v>
      </c>
      <c r="B1276" s="24" t="s">
        <v>1867</v>
      </c>
      <c r="C1276" s="24" t="s">
        <v>101</v>
      </c>
      <c r="D1276" s="25">
        <v>82</v>
      </c>
      <c r="E1276" s="25" t="s">
        <v>334</v>
      </c>
      <c r="F1276" s="24" t="s">
        <v>272</v>
      </c>
      <c r="G1276" s="24" t="s">
        <v>335</v>
      </c>
      <c r="H1276" s="24" t="s">
        <v>35</v>
      </c>
      <c r="I1276" s="24"/>
      <c r="J1276" s="24" t="s">
        <v>274</v>
      </c>
      <c r="K1276" s="24" t="s">
        <v>336</v>
      </c>
      <c r="L1276" s="26">
        <v>28</v>
      </c>
      <c r="M1276" s="27">
        <v>2762</v>
      </c>
      <c r="N1276" s="35" t="s">
        <v>1935</v>
      </c>
      <c r="O1276" s="29" t="s">
        <v>1936</v>
      </c>
      <c r="P1276" s="29" t="s">
        <v>64</v>
      </c>
      <c r="Q1276" s="30">
        <v>7</v>
      </c>
      <c r="R1276" s="6" t="s">
        <v>41</v>
      </c>
      <c r="S1276" s="8">
        <v>1.75</v>
      </c>
      <c r="T1276" s="23">
        <v>0</v>
      </c>
      <c r="U1276" s="23">
        <v>0</v>
      </c>
      <c r="V1276" s="23">
        <v>0</v>
      </c>
      <c r="W1276" s="5">
        <f t="shared" si="38"/>
        <v>1.75</v>
      </c>
      <c r="X1276" s="5">
        <f t="shared" si="39"/>
        <v>5.25</v>
      </c>
      <c r="Y1276" s="16">
        <v>91229000</v>
      </c>
      <c r="Z1276" s="20">
        <v>75.337647000000004</v>
      </c>
      <c r="AA1276" s="20">
        <v>77.528548000000001</v>
      </c>
      <c r="AB1276" s="20">
        <v>79.774793000000003</v>
      </c>
      <c r="AC1276" s="51"/>
    </row>
    <row r="1277" spans="1:29" s="4" customFormat="1" ht="13.5" hidden="1" customHeight="1" x14ac:dyDescent="0.25">
      <c r="A1277" s="25">
        <v>14</v>
      </c>
      <c r="B1277" s="24" t="s">
        <v>1867</v>
      </c>
      <c r="C1277" s="24" t="s">
        <v>101</v>
      </c>
      <c r="D1277" s="25">
        <v>83</v>
      </c>
      <c r="E1277" s="25" t="s">
        <v>339</v>
      </c>
      <c r="F1277" s="24" t="s">
        <v>272</v>
      </c>
      <c r="G1277" s="24" t="s">
        <v>335</v>
      </c>
      <c r="H1277" s="24" t="s">
        <v>35</v>
      </c>
      <c r="I1277" s="24"/>
      <c r="J1277" s="24" t="s">
        <v>274</v>
      </c>
      <c r="K1277" s="24" t="s">
        <v>336</v>
      </c>
      <c r="L1277" s="26">
        <v>28</v>
      </c>
      <c r="M1277" s="27">
        <v>2762</v>
      </c>
      <c r="N1277" s="35" t="s">
        <v>1935</v>
      </c>
      <c r="O1277" s="29" t="s">
        <v>1937</v>
      </c>
      <c r="P1277" s="29" t="s">
        <v>64</v>
      </c>
      <c r="Q1277" s="30">
        <v>2</v>
      </c>
      <c r="R1277" s="6" t="s">
        <v>41</v>
      </c>
      <c r="S1277" s="8">
        <v>0.5</v>
      </c>
      <c r="T1277" s="23">
        <v>0</v>
      </c>
      <c r="U1277" s="23">
        <v>0</v>
      </c>
      <c r="V1277" s="23">
        <v>0</v>
      </c>
      <c r="W1277" s="5">
        <f t="shared" si="38"/>
        <v>0.5</v>
      </c>
      <c r="X1277" s="5">
        <f t="shared" si="39"/>
        <v>1.5</v>
      </c>
      <c r="Y1277" s="16">
        <v>84953000</v>
      </c>
      <c r="Z1277" s="20">
        <v>74.224283</v>
      </c>
      <c r="AA1277" s="20">
        <v>76.382806000000002</v>
      </c>
      <c r="AB1277" s="22">
        <v>78.595855</v>
      </c>
      <c r="AC1277" s="56"/>
    </row>
    <row r="1278" spans="1:29" s="4" customFormat="1" ht="13.5" hidden="1" customHeight="1" x14ac:dyDescent="0.25">
      <c r="A1278" s="25">
        <v>14</v>
      </c>
      <c r="B1278" s="24" t="s">
        <v>1867</v>
      </c>
      <c r="C1278" s="24" t="s">
        <v>101</v>
      </c>
      <c r="D1278" s="25">
        <v>84</v>
      </c>
      <c r="E1278" s="25" t="s">
        <v>341</v>
      </c>
      <c r="F1278" s="24" t="s">
        <v>272</v>
      </c>
      <c r="G1278" s="24" t="s">
        <v>335</v>
      </c>
      <c r="H1278" s="24" t="s">
        <v>35</v>
      </c>
      <c r="I1278" s="24"/>
      <c r="J1278" s="24" t="s">
        <v>274</v>
      </c>
      <c r="K1278" s="24" t="s">
        <v>336</v>
      </c>
      <c r="L1278" s="26">
        <v>28</v>
      </c>
      <c r="M1278" s="27">
        <v>2762</v>
      </c>
      <c r="N1278" s="35" t="s">
        <v>1935</v>
      </c>
      <c r="O1278" s="29" t="s">
        <v>1938</v>
      </c>
      <c r="P1278" s="29" t="s">
        <v>64</v>
      </c>
      <c r="Q1278" s="30">
        <v>1</v>
      </c>
      <c r="R1278" s="6" t="s">
        <v>41</v>
      </c>
      <c r="S1278" s="8">
        <v>0.25</v>
      </c>
      <c r="T1278" s="23">
        <v>0</v>
      </c>
      <c r="U1278" s="23">
        <v>0</v>
      </c>
      <c r="V1278" s="23">
        <v>0</v>
      </c>
      <c r="W1278" s="5">
        <f t="shared" si="38"/>
        <v>0.25</v>
      </c>
      <c r="X1278" s="5">
        <f t="shared" si="39"/>
        <v>0.75</v>
      </c>
      <c r="Y1278" s="16">
        <v>110532000</v>
      </c>
      <c r="Z1278" s="20">
        <v>111.33642500000001</v>
      </c>
      <c r="AA1278" s="20">
        <v>114.574209</v>
      </c>
      <c r="AB1278" s="22">
        <v>117.893783</v>
      </c>
      <c r="AC1278" s="56"/>
    </row>
    <row r="1279" spans="1:29" s="4" customFormat="1" ht="13.5" hidden="1" customHeight="1" x14ac:dyDescent="0.25">
      <c r="A1279" s="25">
        <v>14</v>
      </c>
      <c r="B1279" s="24" t="s">
        <v>1867</v>
      </c>
      <c r="C1279" s="24" t="s">
        <v>101</v>
      </c>
      <c r="D1279" s="25">
        <v>85</v>
      </c>
      <c r="E1279" s="25" t="s">
        <v>343</v>
      </c>
      <c r="F1279" s="24" t="s">
        <v>272</v>
      </c>
      <c r="G1279" s="24" t="s">
        <v>335</v>
      </c>
      <c r="H1279" s="24" t="s">
        <v>35</v>
      </c>
      <c r="I1279" s="24"/>
      <c r="J1279" s="24" t="s">
        <v>274</v>
      </c>
      <c r="K1279" s="24" t="s">
        <v>336</v>
      </c>
      <c r="L1279" s="26">
        <v>28</v>
      </c>
      <c r="M1279" s="27">
        <v>2762</v>
      </c>
      <c r="N1279" s="35" t="s">
        <v>1935</v>
      </c>
      <c r="O1279" s="29" t="s">
        <v>344</v>
      </c>
      <c r="P1279" s="29" t="s">
        <v>64</v>
      </c>
      <c r="Q1279" s="30">
        <v>1</v>
      </c>
      <c r="R1279" s="6" t="s">
        <v>41</v>
      </c>
      <c r="S1279" s="8">
        <v>0.25</v>
      </c>
      <c r="T1279" s="23">
        <v>0</v>
      </c>
      <c r="U1279" s="23">
        <v>0</v>
      </c>
      <c r="V1279" s="23">
        <v>0</v>
      </c>
      <c r="W1279" s="5">
        <f t="shared" si="38"/>
        <v>0.25</v>
      </c>
      <c r="X1279" s="5">
        <f t="shared" si="39"/>
        <v>0.75</v>
      </c>
      <c r="Y1279" s="16">
        <v>225064000</v>
      </c>
      <c r="Z1279" s="20">
        <v>222.67284900000001</v>
      </c>
      <c r="AA1279" s="20">
        <v>229.14841799999999</v>
      </c>
      <c r="AB1279" s="22">
        <v>235.787565</v>
      </c>
      <c r="AC1279" s="56"/>
    </row>
    <row r="1280" spans="1:29" s="4" customFormat="1" ht="13.5" hidden="1" customHeight="1" x14ac:dyDescent="0.25">
      <c r="A1280" s="25">
        <v>14</v>
      </c>
      <c r="B1280" s="24" t="s">
        <v>1867</v>
      </c>
      <c r="C1280" s="24" t="s">
        <v>101</v>
      </c>
      <c r="D1280" s="25">
        <v>86</v>
      </c>
      <c r="E1280" s="25" t="s">
        <v>867</v>
      </c>
      <c r="F1280" s="24" t="s">
        <v>272</v>
      </c>
      <c r="G1280" s="24" t="s">
        <v>335</v>
      </c>
      <c r="H1280" s="24" t="s">
        <v>35</v>
      </c>
      <c r="I1280" s="24"/>
      <c r="J1280" s="24" t="s">
        <v>274</v>
      </c>
      <c r="K1280" s="24" t="s">
        <v>336</v>
      </c>
      <c r="L1280" s="26">
        <v>28</v>
      </c>
      <c r="M1280" s="27">
        <v>2762</v>
      </c>
      <c r="N1280" s="35" t="s">
        <v>1935</v>
      </c>
      <c r="O1280" s="29" t="s">
        <v>868</v>
      </c>
      <c r="P1280" s="29" t="s">
        <v>64</v>
      </c>
      <c r="Q1280" s="30">
        <v>1</v>
      </c>
      <c r="R1280" s="6" t="s">
        <v>41</v>
      </c>
      <c r="S1280" s="8">
        <v>0.25</v>
      </c>
      <c r="T1280" s="23">
        <v>0</v>
      </c>
      <c r="U1280" s="23">
        <v>0</v>
      </c>
      <c r="V1280" s="23">
        <v>0</v>
      </c>
      <c r="W1280" s="5">
        <f t="shared" si="38"/>
        <v>0.25</v>
      </c>
      <c r="X1280" s="5">
        <f t="shared" si="39"/>
        <v>0.75</v>
      </c>
      <c r="Y1280" s="17">
        <v>47443000</v>
      </c>
      <c r="Z1280" s="20">
        <v>37.112141999999999</v>
      </c>
      <c r="AA1280" s="20">
        <v>38.191403000000001</v>
      </c>
      <c r="AB1280" s="22">
        <v>39.297927999999999</v>
      </c>
      <c r="AC1280" s="56"/>
    </row>
    <row r="1281" spans="1:29" s="4" customFormat="1" ht="13.5" hidden="1" customHeight="1" x14ac:dyDescent="0.25">
      <c r="A1281" s="25">
        <v>14</v>
      </c>
      <c r="B1281" s="24" t="s">
        <v>1867</v>
      </c>
      <c r="C1281" s="24" t="s">
        <v>101</v>
      </c>
      <c r="D1281" s="25">
        <v>87</v>
      </c>
      <c r="E1281" s="25" t="s">
        <v>1939</v>
      </c>
      <c r="F1281" s="24" t="s">
        <v>272</v>
      </c>
      <c r="G1281" s="24" t="s">
        <v>335</v>
      </c>
      <c r="H1281" s="24" t="s">
        <v>35</v>
      </c>
      <c r="I1281" s="24"/>
      <c r="J1281" s="24" t="s">
        <v>274</v>
      </c>
      <c r="K1281" s="24" t="s">
        <v>336</v>
      </c>
      <c r="L1281" s="26">
        <v>28</v>
      </c>
      <c r="M1281" s="27">
        <v>2762</v>
      </c>
      <c r="N1281" s="35" t="s">
        <v>1935</v>
      </c>
      <c r="O1281" s="29" t="s">
        <v>1940</v>
      </c>
      <c r="P1281" s="29" t="s">
        <v>64</v>
      </c>
      <c r="Q1281" s="30">
        <v>4</v>
      </c>
      <c r="R1281" s="6" t="s">
        <v>41</v>
      </c>
      <c r="S1281" s="8">
        <v>1</v>
      </c>
      <c r="T1281" s="23">
        <v>0</v>
      </c>
      <c r="U1281" s="23">
        <v>0</v>
      </c>
      <c r="V1281" s="23">
        <v>0</v>
      </c>
      <c r="W1281" s="5">
        <f t="shared" si="38"/>
        <v>1</v>
      </c>
      <c r="X1281" s="5">
        <f t="shared" si="39"/>
        <v>3</v>
      </c>
      <c r="Y1281" s="17">
        <v>127532000</v>
      </c>
      <c r="Z1281" s="20">
        <v>111.33642500000001</v>
      </c>
      <c r="AA1281" s="20">
        <v>114.574209</v>
      </c>
      <c r="AB1281" s="22">
        <v>117.893783</v>
      </c>
      <c r="AC1281" s="56"/>
    </row>
    <row r="1282" spans="1:29" s="4" customFormat="1" ht="13.5" hidden="1" customHeight="1" x14ac:dyDescent="0.25">
      <c r="A1282" s="25">
        <v>14</v>
      </c>
      <c r="B1282" s="24" t="s">
        <v>1867</v>
      </c>
      <c r="C1282" s="24" t="s">
        <v>149</v>
      </c>
      <c r="D1282" s="25">
        <v>92</v>
      </c>
      <c r="E1282" s="25" t="s">
        <v>355</v>
      </c>
      <c r="F1282" s="24" t="s">
        <v>151</v>
      </c>
      <c r="G1282" s="24" t="s">
        <v>356</v>
      </c>
      <c r="H1282" s="24" t="s">
        <v>59</v>
      </c>
      <c r="I1282" s="24" t="s">
        <v>357</v>
      </c>
      <c r="J1282" s="24" t="s">
        <v>153</v>
      </c>
      <c r="K1282" s="24" t="s">
        <v>358</v>
      </c>
      <c r="L1282" s="26">
        <v>30</v>
      </c>
      <c r="M1282" s="27">
        <v>2717</v>
      </c>
      <c r="N1282" s="35" t="s">
        <v>1941</v>
      </c>
      <c r="O1282" s="29" t="s">
        <v>360</v>
      </c>
      <c r="P1282" s="29" t="s">
        <v>67</v>
      </c>
      <c r="Q1282" s="30">
        <v>1</v>
      </c>
      <c r="R1282" s="6" t="s">
        <v>41</v>
      </c>
      <c r="S1282" s="8">
        <v>0.25</v>
      </c>
      <c r="T1282" s="23">
        <v>0</v>
      </c>
      <c r="U1282" s="23">
        <v>0</v>
      </c>
      <c r="V1282" s="23">
        <v>0</v>
      </c>
      <c r="W1282" s="5">
        <f t="shared" si="38"/>
        <v>0.25</v>
      </c>
      <c r="X1282" s="5">
        <f t="shared" si="39"/>
        <v>0.75</v>
      </c>
      <c r="Y1282" s="16">
        <v>212535000</v>
      </c>
      <c r="Z1282" s="20">
        <v>185.56070800000001</v>
      </c>
      <c r="AA1282" s="20">
        <v>190.95701500000001</v>
      </c>
      <c r="AB1282" s="22">
        <v>196.48963800000001</v>
      </c>
      <c r="AC1282" s="56"/>
    </row>
    <row r="1283" spans="1:29" s="4" customFormat="1" ht="13.5" hidden="1" customHeight="1" x14ac:dyDescent="0.25">
      <c r="A1283" s="25">
        <v>14</v>
      </c>
      <c r="B1283" s="24" t="s">
        <v>1867</v>
      </c>
      <c r="C1283" s="24" t="s">
        <v>149</v>
      </c>
      <c r="D1283" s="25">
        <v>93</v>
      </c>
      <c r="E1283" s="25" t="s">
        <v>361</v>
      </c>
      <c r="F1283" s="24" t="s">
        <v>151</v>
      </c>
      <c r="G1283" s="24" t="s">
        <v>362</v>
      </c>
      <c r="H1283" s="24" t="s">
        <v>59</v>
      </c>
      <c r="I1283" s="24" t="s">
        <v>357</v>
      </c>
      <c r="J1283" s="24" t="s">
        <v>153</v>
      </c>
      <c r="K1283" s="24" t="s">
        <v>358</v>
      </c>
      <c r="L1283" s="26">
        <v>30</v>
      </c>
      <c r="M1283" s="27">
        <v>2717</v>
      </c>
      <c r="N1283" s="35" t="s">
        <v>1941</v>
      </c>
      <c r="O1283" s="29" t="s">
        <v>363</v>
      </c>
      <c r="P1283" s="29" t="s">
        <v>364</v>
      </c>
      <c r="Q1283" s="30">
        <v>4</v>
      </c>
      <c r="R1283" s="6" t="s">
        <v>41</v>
      </c>
      <c r="S1283" s="8">
        <v>1</v>
      </c>
      <c r="T1283" s="23">
        <v>0</v>
      </c>
      <c r="U1283" s="23">
        <v>0</v>
      </c>
      <c r="V1283" s="23">
        <v>0</v>
      </c>
      <c r="W1283" s="5">
        <f t="shared" si="38"/>
        <v>1</v>
      </c>
      <c r="X1283" s="5">
        <f t="shared" si="39"/>
        <v>3</v>
      </c>
      <c r="Y1283" s="13">
        <v>4676180000</v>
      </c>
      <c r="Z1283" s="20">
        <v>4082.335572</v>
      </c>
      <c r="AA1283" s="20">
        <v>4201.0543310000003</v>
      </c>
      <c r="AB1283" s="22">
        <v>4322.7720250000002</v>
      </c>
      <c r="AC1283" s="56"/>
    </row>
    <row r="1284" spans="1:29" s="4" customFormat="1" ht="13.5" hidden="1" customHeight="1" x14ac:dyDescent="0.25">
      <c r="A1284" s="25">
        <v>14</v>
      </c>
      <c r="B1284" s="24" t="s">
        <v>1867</v>
      </c>
      <c r="C1284" s="24" t="s">
        <v>149</v>
      </c>
      <c r="D1284" s="25">
        <v>94</v>
      </c>
      <c r="E1284" s="25" t="s">
        <v>365</v>
      </c>
      <c r="F1284" s="24" t="s">
        <v>151</v>
      </c>
      <c r="G1284" s="24" t="s">
        <v>366</v>
      </c>
      <c r="H1284" s="24" t="s">
        <v>59</v>
      </c>
      <c r="I1284" s="24" t="s">
        <v>357</v>
      </c>
      <c r="J1284" s="24" t="s">
        <v>153</v>
      </c>
      <c r="K1284" s="24" t="s">
        <v>358</v>
      </c>
      <c r="L1284" s="26">
        <v>30</v>
      </c>
      <c r="M1284" s="27">
        <v>2717</v>
      </c>
      <c r="N1284" s="35" t="s">
        <v>1941</v>
      </c>
      <c r="O1284" s="29" t="s">
        <v>1942</v>
      </c>
      <c r="P1284" s="29" t="s">
        <v>368</v>
      </c>
      <c r="Q1284" s="30">
        <v>4</v>
      </c>
      <c r="R1284" s="6" t="s">
        <v>41</v>
      </c>
      <c r="S1284" s="8">
        <v>1</v>
      </c>
      <c r="T1284" s="23">
        <v>0</v>
      </c>
      <c r="U1284" s="23">
        <v>0</v>
      </c>
      <c r="V1284" s="23">
        <v>0</v>
      </c>
      <c r="W1284" s="5">
        <f t="shared" si="38"/>
        <v>1</v>
      </c>
      <c r="X1284" s="5">
        <f t="shared" si="39"/>
        <v>3</v>
      </c>
      <c r="Y1284" s="18">
        <v>1487876000</v>
      </c>
      <c r="Z1284" s="20">
        <v>1298.924955</v>
      </c>
      <c r="AA1284" s="20">
        <v>1336.6991049999999</v>
      </c>
      <c r="AB1284" s="22">
        <v>1375.427463</v>
      </c>
      <c r="AC1284" s="56"/>
    </row>
    <row r="1285" spans="1:29" s="4" customFormat="1" ht="13.5" hidden="1" customHeight="1" x14ac:dyDescent="0.25">
      <c r="A1285" s="25">
        <v>14</v>
      </c>
      <c r="B1285" s="24" t="s">
        <v>1867</v>
      </c>
      <c r="C1285" s="24" t="s">
        <v>175</v>
      </c>
      <c r="D1285" s="25">
        <v>95</v>
      </c>
      <c r="E1285" s="25" t="s">
        <v>369</v>
      </c>
      <c r="F1285" s="24" t="s">
        <v>370</v>
      </c>
      <c r="G1285" s="24" t="s">
        <v>371</v>
      </c>
      <c r="H1285" s="24" t="s">
        <v>35</v>
      </c>
      <c r="I1285" s="24"/>
      <c r="J1285" s="24" t="s">
        <v>153</v>
      </c>
      <c r="K1285" s="24" t="s">
        <v>372</v>
      </c>
      <c r="L1285" s="26">
        <v>31</v>
      </c>
      <c r="M1285" s="27">
        <v>2772</v>
      </c>
      <c r="N1285" s="35" t="s">
        <v>1943</v>
      </c>
      <c r="O1285" s="29" t="s">
        <v>1944</v>
      </c>
      <c r="P1285" s="29" t="s">
        <v>375</v>
      </c>
      <c r="Q1285" s="30">
        <v>2</v>
      </c>
      <c r="R1285" s="6" t="s">
        <v>119</v>
      </c>
      <c r="S1285" s="8">
        <v>2</v>
      </c>
      <c r="T1285" s="23">
        <v>0</v>
      </c>
      <c r="U1285" s="23">
        <v>0</v>
      </c>
      <c r="V1285" s="23">
        <v>0</v>
      </c>
      <c r="W1285" s="5">
        <f t="shared" si="38"/>
        <v>0.5</v>
      </c>
      <c r="X1285" s="5">
        <f t="shared" si="39"/>
        <v>1.5</v>
      </c>
      <c r="Y1285" s="18">
        <v>283121000</v>
      </c>
      <c r="Z1285" s="20">
        <v>247.16686300000001</v>
      </c>
      <c r="AA1285" s="20">
        <v>254.35474400000001</v>
      </c>
      <c r="AB1285" s="22">
        <v>261.724197</v>
      </c>
      <c r="AC1285" s="56"/>
    </row>
    <row r="1286" spans="1:29" s="4" customFormat="1" ht="13.5" hidden="1" customHeight="1" x14ac:dyDescent="0.25">
      <c r="A1286" s="25">
        <v>14</v>
      </c>
      <c r="B1286" s="24" t="s">
        <v>1867</v>
      </c>
      <c r="C1286" s="24" t="s">
        <v>175</v>
      </c>
      <c r="D1286" s="25">
        <v>96</v>
      </c>
      <c r="E1286" s="25" t="s">
        <v>376</v>
      </c>
      <c r="F1286" s="24" t="s">
        <v>370</v>
      </c>
      <c r="G1286" s="24" t="s">
        <v>371</v>
      </c>
      <c r="H1286" s="24" t="s">
        <v>35</v>
      </c>
      <c r="I1286" s="24"/>
      <c r="J1286" s="24" t="s">
        <v>153</v>
      </c>
      <c r="K1286" s="24" t="s">
        <v>372</v>
      </c>
      <c r="L1286" s="26">
        <v>31</v>
      </c>
      <c r="M1286" s="27">
        <v>2772</v>
      </c>
      <c r="N1286" s="35" t="s">
        <v>1943</v>
      </c>
      <c r="O1286" s="29" t="s">
        <v>1945</v>
      </c>
      <c r="P1286" s="29" t="s">
        <v>40</v>
      </c>
      <c r="Q1286" s="30">
        <v>2</v>
      </c>
      <c r="R1286" s="6" t="s">
        <v>119</v>
      </c>
      <c r="S1286" s="8">
        <v>2</v>
      </c>
      <c r="T1286" s="23">
        <v>0</v>
      </c>
      <c r="U1286" s="23">
        <v>0</v>
      </c>
      <c r="V1286" s="23">
        <v>0</v>
      </c>
      <c r="W1286" s="5">
        <f t="shared" si="38"/>
        <v>0.5</v>
      </c>
      <c r="X1286" s="5">
        <f t="shared" si="39"/>
        <v>1.5</v>
      </c>
      <c r="Y1286" s="13">
        <v>283121000</v>
      </c>
      <c r="Z1286" s="20">
        <v>247.16686300000001</v>
      </c>
      <c r="AA1286" s="20">
        <v>254.35474400000001</v>
      </c>
      <c r="AB1286" s="22">
        <v>261.724197</v>
      </c>
      <c r="AC1286" s="56"/>
    </row>
    <row r="1287" spans="1:29" s="4" customFormat="1" ht="13.5" hidden="1" customHeight="1" x14ac:dyDescent="0.25">
      <c r="A1287" s="25">
        <v>14</v>
      </c>
      <c r="B1287" s="24" t="s">
        <v>1867</v>
      </c>
      <c r="C1287" s="24" t="s">
        <v>149</v>
      </c>
      <c r="D1287" s="25">
        <v>97</v>
      </c>
      <c r="E1287" s="25" t="s">
        <v>378</v>
      </c>
      <c r="F1287" s="24" t="s">
        <v>379</v>
      </c>
      <c r="G1287" s="24" t="s">
        <v>380</v>
      </c>
      <c r="H1287" s="24" t="s">
        <v>35</v>
      </c>
      <c r="I1287" s="24"/>
      <c r="J1287" s="24" t="s">
        <v>153</v>
      </c>
      <c r="K1287" s="24" t="s">
        <v>154</v>
      </c>
      <c r="L1287" s="26">
        <v>32</v>
      </c>
      <c r="M1287" s="27">
        <v>2716</v>
      </c>
      <c r="N1287" s="35" t="s">
        <v>1946</v>
      </c>
      <c r="O1287" s="29" t="s">
        <v>1047</v>
      </c>
      <c r="P1287" s="29" t="s">
        <v>383</v>
      </c>
      <c r="Q1287" s="30">
        <v>60</v>
      </c>
      <c r="R1287" s="6" t="s">
        <v>41</v>
      </c>
      <c r="S1287" s="8">
        <v>15</v>
      </c>
      <c r="T1287" s="23">
        <v>0</v>
      </c>
      <c r="U1287" s="23">
        <v>0</v>
      </c>
      <c r="V1287" s="23">
        <v>0</v>
      </c>
      <c r="W1287" s="5">
        <f t="shared" si="38"/>
        <v>15</v>
      </c>
      <c r="X1287" s="5">
        <f t="shared" si="39"/>
        <v>45</v>
      </c>
      <c r="Y1287" s="13">
        <v>532234000</v>
      </c>
      <c r="Z1287" s="20">
        <v>464.64401199999998</v>
      </c>
      <c r="AA1287" s="20">
        <v>478.15636599999999</v>
      </c>
      <c r="AB1287" s="22">
        <v>492.01005199999997</v>
      </c>
      <c r="AC1287" s="56"/>
    </row>
    <row r="1288" spans="1:29" s="4" customFormat="1" ht="13.5" hidden="1" customHeight="1" x14ac:dyDescent="0.25">
      <c r="A1288" s="25">
        <v>14</v>
      </c>
      <c r="B1288" s="24" t="s">
        <v>1867</v>
      </c>
      <c r="C1288" s="24" t="s">
        <v>149</v>
      </c>
      <c r="D1288" s="25">
        <v>98</v>
      </c>
      <c r="E1288" s="25" t="s">
        <v>384</v>
      </c>
      <c r="F1288" s="24" t="s">
        <v>379</v>
      </c>
      <c r="G1288" s="24" t="s">
        <v>385</v>
      </c>
      <c r="H1288" s="24" t="s">
        <v>35</v>
      </c>
      <c r="I1288" s="24"/>
      <c r="J1288" s="24" t="s">
        <v>153</v>
      </c>
      <c r="K1288" s="24" t="s">
        <v>154</v>
      </c>
      <c r="L1288" s="26">
        <v>32</v>
      </c>
      <c r="M1288" s="27">
        <v>2716</v>
      </c>
      <c r="N1288" s="35" t="s">
        <v>1946</v>
      </c>
      <c r="O1288" s="29" t="s">
        <v>528</v>
      </c>
      <c r="P1288" s="29" t="s">
        <v>200</v>
      </c>
      <c r="Q1288" s="30">
        <v>2000</v>
      </c>
      <c r="R1288" s="6" t="s">
        <v>41</v>
      </c>
      <c r="S1288" s="8">
        <v>500</v>
      </c>
      <c r="T1288" s="23">
        <v>0</v>
      </c>
      <c r="U1288" s="23">
        <v>0</v>
      </c>
      <c r="V1288" s="23">
        <v>0</v>
      </c>
      <c r="W1288" s="5">
        <f t="shared" si="38"/>
        <v>500</v>
      </c>
      <c r="X1288" s="5">
        <f t="shared" si="39"/>
        <v>1500</v>
      </c>
      <c r="Y1288" s="16">
        <v>472719000</v>
      </c>
      <c r="Z1288" s="20">
        <v>412.68701399999998</v>
      </c>
      <c r="AA1288" s="20">
        <v>424.688402</v>
      </c>
      <c r="AB1288" s="22">
        <v>436.992954</v>
      </c>
      <c r="AC1288" s="56"/>
    </row>
    <row r="1289" spans="1:29" s="4" customFormat="1" ht="13.5" hidden="1" customHeight="1" x14ac:dyDescent="0.25">
      <c r="A1289" s="25">
        <v>14</v>
      </c>
      <c r="B1289" s="24" t="s">
        <v>1867</v>
      </c>
      <c r="C1289" s="24" t="s">
        <v>149</v>
      </c>
      <c r="D1289" s="25">
        <v>99</v>
      </c>
      <c r="E1289" s="25" t="s">
        <v>387</v>
      </c>
      <c r="F1289" s="24" t="s">
        <v>379</v>
      </c>
      <c r="G1289" s="24" t="s">
        <v>388</v>
      </c>
      <c r="H1289" s="24" t="s">
        <v>59</v>
      </c>
      <c r="I1289" s="24"/>
      <c r="J1289" s="24" t="s">
        <v>153</v>
      </c>
      <c r="K1289" s="24" t="s">
        <v>154</v>
      </c>
      <c r="L1289" s="26">
        <v>32</v>
      </c>
      <c r="M1289" s="27">
        <v>2716</v>
      </c>
      <c r="N1289" s="35" t="s">
        <v>1946</v>
      </c>
      <c r="O1289" s="29" t="s">
        <v>1947</v>
      </c>
      <c r="P1289" s="29" t="s">
        <v>390</v>
      </c>
      <c r="Q1289" s="30">
        <v>56</v>
      </c>
      <c r="R1289" s="6" t="s">
        <v>41</v>
      </c>
      <c r="S1289" s="8">
        <v>14</v>
      </c>
      <c r="T1289" s="23">
        <v>0</v>
      </c>
      <c r="U1289" s="23">
        <v>0</v>
      </c>
      <c r="V1289" s="23">
        <v>0</v>
      </c>
      <c r="W1289" s="5">
        <f t="shared" ref="W1289:W1352" si="40">IF(R1289="Constante",SUM(S1289:V1289)/4,IF(R1289="Suma",SUM(S1289:V1289),0))</f>
        <v>14</v>
      </c>
      <c r="X1289" s="5">
        <f t="shared" ref="X1289:X1352" si="41">Q1289-W1289</f>
        <v>42</v>
      </c>
      <c r="Y1289" s="13">
        <v>743957000</v>
      </c>
      <c r="Z1289" s="20">
        <v>649.46247700000004</v>
      </c>
      <c r="AA1289" s="20">
        <v>668.34955300000001</v>
      </c>
      <c r="AB1289" s="22">
        <v>687.71373100000005</v>
      </c>
      <c r="AC1289" s="56"/>
    </row>
    <row r="1290" spans="1:29" s="4" customFormat="1" ht="13.5" hidden="1" customHeight="1" x14ac:dyDescent="0.25">
      <c r="A1290" s="25">
        <v>14</v>
      </c>
      <c r="B1290" s="24" t="s">
        <v>1867</v>
      </c>
      <c r="C1290" s="24" t="s">
        <v>186</v>
      </c>
      <c r="D1290" s="25">
        <v>62</v>
      </c>
      <c r="E1290" s="25" t="s">
        <v>401</v>
      </c>
      <c r="F1290" s="24" t="s">
        <v>272</v>
      </c>
      <c r="G1290" s="24" t="s">
        <v>402</v>
      </c>
      <c r="H1290" s="24" t="s">
        <v>35</v>
      </c>
      <c r="I1290" s="24"/>
      <c r="J1290" s="24" t="s">
        <v>274</v>
      </c>
      <c r="K1290" s="24" t="s">
        <v>275</v>
      </c>
      <c r="L1290" s="26">
        <v>33</v>
      </c>
      <c r="M1290" s="27">
        <v>2796</v>
      </c>
      <c r="N1290" s="35" t="s">
        <v>1948</v>
      </c>
      <c r="O1290" s="29" t="s">
        <v>1949</v>
      </c>
      <c r="P1290" s="29" t="s">
        <v>67</v>
      </c>
      <c r="Q1290" s="30">
        <v>4</v>
      </c>
      <c r="R1290" s="6" t="s">
        <v>41</v>
      </c>
      <c r="S1290" s="8">
        <v>1</v>
      </c>
      <c r="T1290" s="23">
        <v>0</v>
      </c>
      <c r="U1290" s="23">
        <v>0</v>
      </c>
      <c r="V1290" s="23">
        <v>0</v>
      </c>
      <c r="W1290" s="5">
        <f t="shared" si="40"/>
        <v>1</v>
      </c>
      <c r="X1290" s="5">
        <f t="shared" si="41"/>
        <v>3</v>
      </c>
      <c r="Y1290" s="13">
        <v>3169000000</v>
      </c>
      <c r="Z1290" s="20">
        <v>260.15611200000001</v>
      </c>
      <c r="AA1290" s="20">
        <v>267.72173500000002</v>
      </c>
      <c r="AB1290" s="22">
        <v>275.47847200000001</v>
      </c>
      <c r="AC1290" s="56"/>
    </row>
    <row r="1291" spans="1:29" s="4" customFormat="1" ht="13.5" hidden="1" customHeight="1" x14ac:dyDescent="0.25">
      <c r="A1291" s="25">
        <v>14</v>
      </c>
      <c r="B1291" s="24" t="s">
        <v>1867</v>
      </c>
      <c r="C1291" s="24" t="s">
        <v>149</v>
      </c>
      <c r="D1291" s="25">
        <v>103</v>
      </c>
      <c r="E1291" s="25" t="s">
        <v>405</v>
      </c>
      <c r="F1291" s="24" t="s">
        <v>406</v>
      </c>
      <c r="G1291" s="24" t="s">
        <v>407</v>
      </c>
      <c r="H1291" s="24" t="s">
        <v>59</v>
      </c>
      <c r="I1291" s="24"/>
      <c r="J1291" s="24" t="s">
        <v>153</v>
      </c>
      <c r="K1291" s="24" t="s">
        <v>154</v>
      </c>
      <c r="L1291" s="26">
        <v>34</v>
      </c>
      <c r="M1291" s="27">
        <v>2756</v>
      </c>
      <c r="N1291" s="35" t="s">
        <v>1950</v>
      </c>
      <c r="O1291" s="29" t="s">
        <v>409</v>
      </c>
      <c r="P1291" s="29" t="s">
        <v>410</v>
      </c>
      <c r="Q1291" s="30">
        <v>1</v>
      </c>
      <c r="R1291" s="6" t="s">
        <v>119</v>
      </c>
      <c r="S1291" s="8">
        <v>0.25</v>
      </c>
      <c r="T1291" s="23">
        <v>0</v>
      </c>
      <c r="U1291" s="23">
        <v>0</v>
      </c>
      <c r="V1291" s="23">
        <v>0</v>
      </c>
      <c r="W1291" s="5">
        <f t="shared" si="40"/>
        <v>6.25E-2</v>
      </c>
      <c r="X1291" s="5">
        <f t="shared" si="41"/>
        <v>0.9375</v>
      </c>
      <c r="Y1291" s="17">
        <v>212554000</v>
      </c>
      <c r="Z1291" s="20">
        <v>185.56070800000001</v>
      </c>
      <c r="AA1291" s="20">
        <v>190.95701500000001</v>
      </c>
      <c r="AB1291" s="22">
        <v>196.48963800000001</v>
      </c>
      <c r="AC1291" s="56"/>
    </row>
    <row r="1292" spans="1:29" s="4" customFormat="1" ht="13.5" hidden="1" customHeight="1" x14ac:dyDescent="0.25">
      <c r="A1292" s="25">
        <v>14</v>
      </c>
      <c r="B1292" s="24" t="s">
        <v>1867</v>
      </c>
      <c r="C1292" s="24" t="s">
        <v>149</v>
      </c>
      <c r="D1292" s="25">
        <v>104</v>
      </c>
      <c r="E1292" s="25" t="s">
        <v>411</v>
      </c>
      <c r="F1292" s="24" t="s">
        <v>406</v>
      </c>
      <c r="G1292" s="24" t="s">
        <v>407</v>
      </c>
      <c r="H1292" s="24" t="s">
        <v>59</v>
      </c>
      <c r="I1292" s="24"/>
      <c r="J1292" s="24" t="s">
        <v>153</v>
      </c>
      <c r="K1292" s="24" t="s">
        <v>154</v>
      </c>
      <c r="L1292" s="26">
        <v>34</v>
      </c>
      <c r="M1292" s="27">
        <v>2756</v>
      </c>
      <c r="N1292" s="35" t="s">
        <v>1950</v>
      </c>
      <c r="O1292" s="29" t="s">
        <v>1951</v>
      </c>
      <c r="P1292" s="29" t="s">
        <v>413</v>
      </c>
      <c r="Q1292" s="30">
        <v>1</v>
      </c>
      <c r="R1292" s="6" t="s">
        <v>119</v>
      </c>
      <c r="S1292" s="8">
        <v>0.25</v>
      </c>
      <c r="T1292" s="23">
        <v>0</v>
      </c>
      <c r="U1292" s="23">
        <v>0</v>
      </c>
      <c r="V1292" s="23">
        <v>0</v>
      </c>
      <c r="W1292" s="5">
        <f t="shared" si="40"/>
        <v>6.25E-2</v>
      </c>
      <c r="X1292" s="5">
        <f t="shared" si="41"/>
        <v>0.9375</v>
      </c>
      <c r="Y1292" s="16">
        <v>212554000</v>
      </c>
      <c r="Z1292" s="20">
        <v>185.56070800000001</v>
      </c>
      <c r="AA1292" s="20">
        <v>190.95701500000001</v>
      </c>
      <c r="AB1292" s="22">
        <v>196.48963800000001</v>
      </c>
      <c r="AC1292" s="56"/>
    </row>
    <row r="1293" spans="1:29" s="4" customFormat="1" ht="13.5" hidden="1" customHeight="1" x14ac:dyDescent="0.25">
      <c r="A1293" s="25">
        <v>4</v>
      </c>
      <c r="B1293" s="24" t="s">
        <v>1952</v>
      </c>
      <c r="C1293" s="24" t="s">
        <v>31</v>
      </c>
      <c r="D1293" s="25">
        <v>1</v>
      </c>
      <c r="E1293" s="25" t="s">
        <v>32</v>
      </c>
      <c r="F1293" s="24" t="s">
        <v>33</v>
      </c>
      <c r="G1293" s="24" t="s">
        <v>34</v>
      </c>
      <c r="H1293" s="24" t="s">
        <v>35</v>
      </c>
      <c r="I1293" s="24"/>
      <c r="J1293" s="24" t="s">
        <v>36</v>
      </c>
      <c r="K1293" s="24" t="s">
        <v>37</v>
      </c>
      <c r="L1293" s="26">
        <v>1</v>
      </c>
      <c r="M1293" s="27">
        <v>2620</v>
      </c>
      <c r="N1293" s="35" t="s">
        <v>1953</v>
      </c>
      <c r="O1293" s="29" t="s">
        <v>1055</v>
      </c>
      <c r="P1293" s="29" t="s">
        <v>40</v>
      </c>
      <c r="Q1293" s="30">
        <v>100</v>
      </c>
      <c r="R1293" s="6" t="s">
        <v>41</v>
      </c>
      <c r="S1293" s="8">
        <v>25</v>
      </c>
      <c r="T1293" s="23">
        <v>0</v>
      </c>
      <c r="U1293" s="23">
        <v>0</v>
      </c>
      <c r="V1293" s="23">
        <v>0</v>
      </c>
      <c r="W1293" s="5">
        <f t="shared" si="40"/>
        <v>25</v>
      </c>
      <c r="X1293" s="5">
        <f t="shared" si="41"/>
        <v>75</v>
      </c>
      <c r="Y1293" s="16">
        <v>522057000</v>
      </c>
      <c r="Z1293" s="20">
        <v>484</v>
      </c>
      <c r="AA1293" s="20">
        <v>498</v>
      </c>
      <c r="AB1293" s="22">
        <v>512</v>
      </c>
      <c r="AC1293" s="56"/>
    </row>
    <row r="1294" spans="1:29" s="4" customFormat="1" ht="13.5" hidden="1" customHeight="1" x14ac:dyDescent="0.25">
      <c r="A1294" s="25">
        <v>4</v>
      </c>
      <c r="B1294" s="24" t="s">
        <v>1952</v>
      </c>
      <c r="C1294" s="24" t="s">
        <v>31</v>
      </c>
      <c r="D1294" s="25">
        <v>2</v>
      </c>
      <c r="E1294" s="25" t="s">
        <v>42</v>
      </c>
      <c r="F1294" s="24" t="s">
        <v>33</v>
      </c>
      <c r="G1294" s="24" t="s">
        <v>34</v>
      </c>
      <c r="H1294" s="24" t="s">
        <v>35</v>
      </c>
      <c r="I1294" s="24"/>
      <c r="J1294" s="24" t="s">
        <v>36</v>
      </c>
      <c r="K1294" s="24" t="s">
        <v>37</v>
      </c>
      <c r="L1294" s="26">
        <v>1</v>
      </c>
      <c r="M1294" s="27">
        <v>2620</v>
      </c>
      <c r="N1294" s="35" t="s">
        <v>1953</v>
      </c>
      <c r="O1294" s="29" t="s">
        <v>1954</v>
      </c>
      <c r="P1294" s="29" t="s">
        <v>44</v>
      </c>
      <c r="Q1294" s="30">
        <v>120</v>
      </c>
      <c r="R1294" s="6" t="s">
        <v>41</v>
      </c>
      <c r="S1294" s="8">
        <v>30</v>
      </c>
      <c r="T1294" s="23">
        <v>0</v>
      </c>
      <c r="U1294" s="23">
        <v>0</v>
      </c>
      <c r="V1294" s="23">
        <v>0</v>
      </c>
      <c r="W1294" s="5">
        <f t="shared" si="40"/>
        <v>30</v>
      </c>
      <c r="X1294" s="5">
        <f t="shared" si="41"/>
        <v>90</v>
      </c>
      <c r="Y1294" s="13">
        <v>592034000</v>
      </c>
      <c r="Z1294" s="20">
        <v>548</v>
      </c>
      <c r="AA1294" s="20">
        <v>564</v>
      </c>
      <c r="AB1294" s="22">
        <v>581</v>
      </c>
      <c r="AC1294" s="56"/>
    </row>
    <row r="1295" spans="1:29" s="4" customFormat="1" ht="13.5" hidden="1" customHeight="1" x14ac:dyDescent="0.25">
      <c r="A1295" s="25">
        <v>4</v>
      </c>
      <c r="B1295" s="24" t="s">
        <v>1952</v>
      </c>
      <c r="C1295" s="24" t="s">
        <v>31</v>
      </c>
      <c r="D1295" s="25">
        <v>3</v>
      </c>
      <c r="E1295" s="25" t="s">
        <v>45</v>
      </c>
      <c r="F1295" s="24" t="s">
        <v>33</v>
      </c>
      <c r="G1295" s="24" t="s">
        <v>34</v>
      </c>
      <c r="H1295" s="24" t="s">
        <v>35</v>
      </c>
      <c r="I1295" s="24"/>
      <c r="J1295" s="24" t="s">
        <v>36</v>
      </c>
      <c r="K1295" s="24" t="s">
        <v>37</v>
      </c>
      <c r="L1295" s="26">
        <v>1</v>
      </c>
      <c r="M1295" s="27">
        <v>2620</v>
      </c>
      <c r="N1295" s="35" t="s">
        <v>1953</v>
      </c>
      <c r="O1295" s="29" t="s">
        <v>1955</v>
      </c>
      <c r="P1295" s="29" t="s">
        <v>47</v>
      </c>
      <c r="Q1295" s="30">
        <v>120</v>
      </c>
      <c r="R1295" s="6" t="s">
        <v>41</v>
      </c>
      <c r="S1295" s="8">
        <v>30</v>
      </c>
      <c r="T1295" s="23">
        <v>0</v>
      </c>
      <c r="U1295" s="23">
        <v>0</v>
      </c>
      <c r="V1295" s="23">
        <v>0</v>
      </c>
      <c r="W1295" s="5">
        <f t="shared" si="40"/>
        <v>30</v>
      </c>
      <c r="X1295" s="5">
        <f t="shared" si="41"/>
        <v>90</v>
      </c>
      <c r="Y1295" s="16">
        <v>592034000</v>
      </c>
      <c r="Z1295" s="20">
        <v>548</v>
      </c>
      <c r="AA1295" s="20">
        <v>564</v>
      </c>
      <c r="AB1295" s="22">
        <v>581</v>
      </c>
      <c r="AC1295" s="56"/>
    </row>
    <row r="1296" spans="1:29" s="4" customFormat="1" ht="13.5" hidden="1" customHeight="1" x14ac:dyDescent="0.25">
      <c r="A1296" s="25">
        <v>4</v>
      </c>
      <c r="B1296" s="24" t="s">
        <v>1952</v>
      </c>
      <c r="C1296" s="24" t="s">
        <v>48</v>
      </c>
      <c r="D1296" s="25">
        <v>4</v>
      </c>
      <c r="E1296" s="25" t="s">
        <v>49</v>
      </c>
      <c r="F1296" s="24" t="s">
        <v>50</v>
      </c>
      <c r="G1296" s="24" t="s">
        <v>51</v>
      </c>
      <c r="H1296" s="24" t="s">
        <v>35</v>
      </c>
      <c r="I1296" s="24"/>
      <c r="J1296" s="24" t="s">
        <v>36</v>
      </c>
      <c r="K1296" s="24" t="s">
        <v>52</v>
      </c>
      <c r="L1296" s="26">
        <v>2</v>
      </c>
      <c r="M1296" s="27">
        <v>2385</v>
      </c>
      <c r="N1296" s="35" t="s">
        <v>1956</v>
      </c>
      <c r="O1296" s="29" t="s">
        <v>1957</v>
      </c>
      <c r="P1296" s="29" t="s">
        <v>55</v>
      </c>
      <c r="Q1296" s="30">
        <v>6000</v>
      </c>
      <c r="R1296" s="6" t="s">
        <v>41</v>
      </c>
      <c r="S1296" s="8">
        <v>1500</v>
      </c>
      <c r="T1296" s="23">
        <v>0</v>
      </c>
      <c r="U1296" s="23">
        <v>0</v>
      </c>
      <c r="V1296" s="23">
        <v>0</v>
      </c>
      <c r="W1296" s="5">
        <f t="shared" si="40"/>
        <v>1500</v>
      </c>
      <c r="X1296" s="5">
        <f t="shared" si="41"/>
        <v>4500</v>
      </c>
      <c r="Y1296" s="16">
        <v>2033800000</v>
      </c>
      <c r="Z1296" s="20">
        <v>1884</v>
      </c>
      <c r="AA1296" s="20">
        <v>1939</v>
      </c>
      <c r="AB1296" s="22">
        <v>1996</v>
      </c>
      <c r="AC1296" s="56"/>
    </row>
    <row r="1297" spans="1:29" s="4" customFormat="1" ht="13.5" hidden="1" customHeight="1" x14ac:dyDescent="0.25">
      <c r="A1297" s="25">
        <v>4</v>
      </c>
      <c r="B1297" s="24" t="s">
        <v>1952</v>
      </c>
      <c r="C1297" s="24" t="s">
        <v>31</v>
      </c>
      <c r="D1297" s="25">
        <v>5</v>
      </c>
      <c r="E1297" s="25" t="s">
        <v>56</v>
      </c>
      <c r="F1297" s="24" t="s">
        <v>57</v>
      </c>
      <c r="G1297" s="24" t="s">
        <v>58</v>
      </c>
      <c r="H1297" s="24" t="s">
        <v>59</v>
      </c>
      <c r="I1297" s="24" t="s">
        <v>60</v>
      </c>
      <c r="J1297" s="24" t="s">
        <v>36</v>
      </c>
      <c r="K1297" s="24" t="s">
        <v>61</v>
      </c>
      <c r="L1297" s="26">
        <v>3</v>
      </c>
      <c r="M1297" s="27">
        <v>2285</v>
      </c>
      <c r="N1297" s="35" t="s">
        <v>1958</v>
      </c>
      <c r="O1297" s="29" t="s">
        <v>63</v>
      </c>
      <c r="P1297" s="29" t="s">
        <v>64</v>
      </c>
      <c r="Q1297" s="30">
        <v>4</v>
      </c>
      <c r="R1297" s="6" t="s">
        <v>41</v>
      </c>
      <c r="S1297" s="8">
        <v>1</v>
      </c>
      <c r="T1297" s="23">
        <v>0</v>
      </c>
      <c r="U1297" s="23">
        <v>0</v>
      </c>
      <c r="V1297" s="23">
        <v>0</v>
      </c>
      <c r="W1297" s="5">
        <f t="shared" si="40"/>
        <v>1</v>
      </c>
      <c r="X1297" s="5">
        <f t="shared" si="41"/>
        <v>3</v>
      </c>
      <c r="Y1297" s="16">
        <v>2500000000</v>
      </c>
      <c r="Z1297" s="20">
        <v>1858</v>
      </c>
      <c r="AA1297" s="20">
        <v>1918</v>
      </c>
      <c r="AB1297" s="22">
        <v>2180</v>
      </c>
      <c r="AC1297" s="56"/>
    </row>
    <row r="1298" spans="1:29" s="4" customFormat="1" ht="13.5" hidden="1" customHeight="1" x14ac:dyDescent="0.25">
      <c r="A1298" s="25">
        <v>4</v>
      </c>
      <c r="B1298" s="24" t="s">
        <v>1952</v>
      </c>
      <c r="C1298" s="24" t="s">
        <v>31</v>
      </c>
      <c r="D1298" s="25">
        <v>6</v>
      </c>
      <c r="E1298" s="25" t="s">
        <v>65</v>
      </c>
      <c r="F1298" s="24" t="s">
        <v>57</v>
      </c>
      <c r="G1298" s="24" t="s">
        <v>58</v>
      </c>
      <c r="H1298" s="24" t="s">
        <v>59</v>
      </c>
      <c r="I1298" s="24" t="s">
        <v>60</v>
      </c>
      <c r="J1298" s="24" t="s">
        <v>36</v>
      </c>
      <c r="K1298" s="24" t="s">
        <v>61</v>
      </c>
      <c r="L1298" s="26">
        <v>3</v>
      </c>
      <c r="M1298" s="27">
        <v>2285</v>
      </c>
      <c r="N1298" s="35" t="s">
        <v>1958</v>
      </c>
      <c r="O1298" s="29" t="s">
        <v>1959</v>
      </c>
      <c r="P1298" s="29" t="s">
        <v>67</v>
      </c>
      <c r="Q1298" s="30">
        <v>11</v>
      </c>
      <c r="R1298" s="6" t="s">
        <v>41</v>
      </c>
      <c r="S1298" s="8">
        <v>2</v>
      </c>
      <c r="T1298" s="23">
        <v>0</v>
      </c>
      <c r="U1298" s="23">
        <v>0</v>
      </c>
      <c r="V1298" s="23">
        <v>0</v>
      </c>
      <c r="W1298" s="5">
        <f t="shared" si="40"/>
        <v>2</v>
      </c>
      <c r="X1298" s="5">
        <f t="shared" si="41"/>
        <v>9</v>
      </c>
      <c r="Y1298" s="16">
        <v>1500000000</v>
      </c>
      <c r="Z1298" s="20">
        <v>1029</v>
      </c>
      <c r="AA1298" s="20">
        <v>1059</v>
      </c>
      <c r="AB1298" s="22">
        <v>1090</v>
      </c>
      <c r="AC1298" s="56"/>
    </row>
    <row r="1299" spans="1:29" s="4" customFormat="1" ht="13.5" hidden="1" customHeight="1" x14ac:dyDescent="0.25">
      <c r="A1299" s="25">
        <v>4</v>
      </c>
      <c r="B1299" s="24" t="s">
        <v>1952</v>
      </c>
      <c r="C1299" s="24" t="s">
        <v>31</v>
      </c>
      <c r="D1299" s="25">
        <v>7</v>
      </c>
      <c r="E1299" s="25" t="s">
        <v>68</v>
      </c>
      <c r="F1299" s="24" t="s">
        <v>33</v>
      </c>
      <c r="G1299" s="24" t="s">
        <v>69</v>
      </c>
      <c r="H1299" s="24" t="s">
        <v>35</v>
      </c>
      <c r="I1299" s="24"/>
      <c r="J1299" s="24" t="s">
        <v>36</v>
      </c>
      <c r="K1299" s="24" t="s">
        <v>70</v>
      </c>
      <c r="L1299" s="26">
        <v>4</v>
      </c>
      <c r="M1299" s="27">
        <v>2633</v>
      </c>
      <c r="N1299" s="35" t="s">
        <v>1960</v>
      </c>
      <c r="O1299" s="29" t="s">
        <v>1164</v>
      </c>
      <c r="P1299" s="29" t="s">
        <v>73</v>
      </c>
      <c r="Q1299" s="30">
        <v>4</v>
      </c>
      <c r="R1299" s="6" t="s">
        <v>41</v>
      </c>
      <c r="S1299" s="8">
        <v>1</v>
      </c>
      <c r="T1299" s="23">
        <v>0</v>
      </c>
      <c r="U1299" s="23">
        <v>0</v>
      </c>
      <c r="V1299" s="23">
        <v>0</v>
      </c>
      <c r="W1299" s="5">
        <f t="shared" si="40"/>
        <v>1</v>
      </c>
      <c r="X1299" s="5">
        <f t="shared" si="41"/>
        <v>3</v>
      </c>
      <c r="Y1299" s="16">
        <v>197715000</v>
      </c>
      <c r="Z1299" s="20">
        <v>184</v>
      </c>
      <c r="AA1299" s="20">
        <v>189</v>
      </c>
      <c r="AB1299" s="22">
        <v>195</v>
      </c>
      <c r="AC1299" s="56"/>
    </row>
    <row r="1300" spans="1:29" s="4" customFormat="1" ht="13.5" hidden="1" customHeight="1" x14ac:dyDescent="0.25">
      <c r="A1300" s="25">
        <v>4</v>
      </c>
      <c r="B1300" s="24" t="s">
        <v>1952</v>
      </c>
      <c r="C1300" s="24" t="s">
        <v>31</v>
      </c>
      <c r="D1300" s="25">
        <v>8</v>
      </c>
      <c r="E1300" s="25" t="s">
        <v>74</v>
      </c>
      <c r="F1300" s="24" t="s">
        <v>33</v>
      </c>
      <c r="G1300" s="24" t="s">
        <v>69</v>
      </c>
      <c r="H1300" s="24" t="s">
        <v>35</v>
      </c>
      <c r="I1300" s="24"/>
      <c r="J1300" s="24" t="s">
        <v>36</v>
      </c>
      <c r="K1300" s="24" t="s">
        <v>70</v>
      </c>
      <c r="L1300" s="26">
        <v>4</v>
      </c>
      <c r="M1300" s="27">
        <v>2633</v>
      </c>
      <c r="N1300" s="35" t="s">
        <v>1960</v>
      </c>
      <c r="O1300" s="29" t="s">
        <v>1961</v>
      </c>
      <c r="P1300" s="29" t="s">
        <v>40</v>
      </c>
      <c r="Q1300" s="30">
        <v>1600</v>
      </c>
      <c r="R1300" s="6" t="s">
        <v>41</v>
      </c>
      <c r="S1300" s="8">
        <v>400</v>
      </c>
      <c r="T1300" s="23">
        <v>0</v>
      </c>
      <c r="U1300" s="23">
        <v>0</v>
      </c>
      <c r="V1300" s="23">
        <v>0</v>
      </c>
      <c r="W1300" s="5">
        <f t="shared" si="40"/>
        <v>400</v>
      </c>
      <c r="X1300" s="5">
        <f t="shared" si="41"/>
        <v>1200</v>
      </c>
      <c r="Y1300" s="16">
        <v>396541000</v>
      </c>
      <c r="Z1300" s="20">
        <v>367</v>
      </c>
      <c r="AA1300" s="20">
        <v>378</v>
      </c>
      <c r="AB1300" s="22">
        <v>389</v>
      </c>
      <c r="AC1300" s="56"/>
    </row>
    <row r="1301" spans="1:29" s="4" customFormat="1" ht="13.5" hidden="1" customHeight="1" x14ac:dyDescent="0.25">
      <c r="A1301" s="25">
        <v>4</v>
      </c>
      <c r="B1301" s="24" t="s">
        <v>1952</v>
      </c>
      <c r="C1301" s="24" t="s">
        <v>31</v>
      </c>
      <c r="D1301" s="25">
        <v>9</v>
      </c>
      <c r="E1301" s="25" t="s">
        <v>550</v>
      </c>
      <c r="F1301" s="24" t="s">
        <v>33</v>
      </c>
      <c r="G1301" s="24" t="s">
        <v>69</v>
      </c>
      <c r="H1301" s="24" t="s">
        <v>35</v>
      </c>
      <c r="I1301" s="24"/>
      <c r="J1301" s="24" t="s">
        <v>36</v>
      </c>
      <c r="K1301" s="24" t="s">
        <v>70</v>
      </c>
      <c r="L1301" s="26">
        <v>4</v>
      </c>
      <c r="M1301" s="27">
        <v>2633</v>
      </c>
      <c r="N1301" s="35" t="s">
        <v>1960</v>
      </c>
      <c r="O1301" s="29" t="s">
        <v>1962</v>
      </c>
      <c r="P1301" s="29" t="s">
        <v>552</v>
      </c>
      <c r="Q1301" s="30">
        <v>24</v>
      </c>
      <c r="R1301" s="6" t="s">
        <v>41</v>
      </c>
      <c r="S1301" s="8">
        <v>6</v>
      </c>
      <c r="T1301" s="23">
        <v>0</v>
      </c>
      <c r="U1301" s="23">
        <v>0</v>
      </c>
      <c r="V1301" s="23">
        <v>0</v>
      </c>
      <c r="W1301" s="5">
        <f t="shared" si="40"/>
        <v>6</v>
      </c>
      <c r="X1301" s="5">
        <f t="shared" si="41"/>
        <v>18</v>
      </c>
      <c r="Y1301" s="16">
        <v>132180000</v>
      </c>
      <c r="Z1301" s="20">
        <v>122</v>
      </c>
      <c r="AA1301" s="20">
        <v>126</v>
      </c>
      <c r="AB1301" s="22">
        <v>130</v>
      </c>
      <c r="AC1301" s="56"/>
    </row>
    <row r="1302" spans="1:29" s="4" customFormat="1" ht="13.5" hidden="1" customHeight="1" x14ac:dyDescent="0.25">
      <c r="A1302" s="25">
        <v>4</v>
      </c>
      <c r="B1302" s="24" t="s">
        <v>1952</v>
      </c>
      <c r="C1302" s="24" t="s">
        <v>31</v>
      </c>
      <c r="D1302" s="25">
        <v>10</v>
      </c>
      <c r="E1302" s="25" t="s">
        <v>76</v>
      </c>
      <c r="F1302" s="24" t="s">
        <v>33</v>
      </c>
      <c r="G1302" s="24" t="s">
        <v>69</v>
      </c>
      <c r="H1302" s="24" t="s">
        <v>35</v>
      </c>
      <c r="I1302" s="24"/>
      <c r="J1302" s="24" t="s">
        <v>36</v>
      </c>
      <c r="K1302" s="24" t="s">
        <v>70</v>
      </c>
      <c r="L1302" s="26">
        <v>4</v>
      </c>
      <c r="M1302" s="27">
        <v>2633</v>
      </c>
      <c r="N1302" s="35" t="s">
        <v>1960</v>
      </c>
      <c r="O1302" s="29" t="s">
        <v>1963</v>
      </c>
      <c r="P1302" s="29" t="s">
        <v>78</v>
      </c>
      <c r="Q1302" s="30">
        <v>680</v>
      </c>
      <c r="R1302" s="6" t="s">
        <v>41</v>
      </c>
      <c r="S1302" s="8">
        <v>170</v>
      </c>
      <c r="T1302" s="23">
        <v>0</v>
      </c>
      <c r="U1302" s="23">
        <v>0</v>
      </c>
      <c r="V1302" s="23">
        <v>0</v>
      </c>
      <c r="W1302" s="5">
        <f t="shared" si="40"/>
        <v>170</v>
      </c>
      <c r="X1302" s="5">
        <f t="shared" si="41"/>
        <v>510</v>
      </c>
      <c r="Y1302" s="16">
        <v>264361000</v>
      </c>
      <c r="Z1302" s="20">
        <v>245</v>
      </c>
      <c r="AA1302" s="20">
        <v>252</v>
      </c>
      <c r="AB1302" s="22">
        <v>259</v>
      </c>
      <c r="AC1302" s="56"/>
    </row>
    <row r="1303" spans="1:29" s="4" customFormat="1" ht="13.5" hidden="1" customHeight="1" x14ac:dyDescent="0.25">
      <c r="A1303" s="25">
        <v>4</v>
      </c>
      <c r="B1303" s="24" t="s">
        <v>1952</v>
      </c>
      <c r="C1303" s="24" t="s">
        <v>31</v>
      </c>
      <c r="D1303" s="25">
        <v>11</v>
      </c>
      <c r="E1303" s="25" t="s">
        <v>79</v>
      </c>
      <c r="F1303" s="24" t="s">
        <v>33</v>
      </c>
      <c r="G1303" s="24" t="s">
        <v>69</v>
      </c>
      <c r="H1303" s="24" t="s">
        <v>35</v>
      </c>
      <c r="I1303" s="24"/>
      <c r="J1303" s="24" t="s">
        <v>36</v>
      </c>
      <c r="K1303" s="24" t="s">
        <v>70</v>
      </c>
      <c r="L1303" s="26">
        <v>4</v>
      </c>
      <c r="M1303" s="27">
        <v>2633</v>
      </c>
      <c r="N1303" s="35" t="s">
        <v>1960</v>
      </c>
      <c r="O1303" s="29" t="s">
        <v>1964</v>
      </c>
      <c r="P1303" s="29" t="s">
        <v>81</v>
      </c>
      <c r="Q1303" s="30">
        <v>24</v>
      </c>
      <c r="R1303" s="6" t="s">
        <v>41</v>
      </c>
      <c r="S1303" s="8">
        <v>6</v>
      </c>
      <c r="T1303" s="23">
        <v>0</v>
      </c>
      <c r="U1303" s="23">
        <v>0</v>
      </c>
      <c r="V1303" s="23">
        <v>0</v>
      </c>
      <c r="W1303" s="5">
        <f t="shared" si="40"/>
        <v>6</v>
      </c>
      <c r="X1303" s="5">
        <f t="shared" si="41"/>
        <v>18</v>
      </c>
      <c r="Y1303" s="13">
        <v>132180000</v>
      </c>
      <c r="Z1303" s="20">
        <v>122</v>
      </c>
      <c r="AA1303" s="20">
        <v>126</v>
      </c>
      <c r="AB1303" s="22">
        <v>130</v>
      </c>
      <c r="AC1303" s="56"/>
    </row>
    <row r="1304" spans="1:29" s="4" customFormat="1" ht="13.5" hidden="1" customHeight="1" x14ac:dyDescent="0.25">
      <c r="A1304" s="25">
        <v>4</v>
      </c>
      <c r="B1304" s="24" t="s">
        <v>1952</v>
      </c>
      <c r="C1304" s="24" t="s">
        <v>31</v>
      </c>
      <c r="D1304" s="25">
        <v>12</v>
      </c>
      <c r="E1304" s="25" t="s">
        <v>82</v>
      </c>
      <c r="F1304" s="24" t="s">
        <v>33</v>
      </c>
      <c r="G1304" s="24" t="s">
        <v>69</v>
      </c>
      <c r="H1304" s="24" t="s">
        <v>35</v>
      </c>
      <c r="I1304" s="24"/>
      <c r="J1304" s="24" t="s">
        <v>36</v>
      </c>
      <c r="K1304" s="24" t="s">
        <v>70</v>
      </c>
      <c r="L1304" s="26">
        <v>4</v>
      </c>
      <c r="M1304" s="27">
        <v>2633</v>
      </c>
      <c r="N1304" s="35" t="s">
        <v>1960</v>
      </c>
      <c r="O1304" s="29" t="s">
        <v>1965</v>
      </c>
      <c r="P1304" s="29" t="s">
        <v>84</v>
      </c>
      <c r="Q1304" s="30">
        <v>80</v>
      </c>
      <c r="R1304" s="6" t="s">
        <v>41</v>
      </c>
      <c r="S1304" s="8">
        <v>20</v>
      </c>
      <c r="T1304" s="23">
        <v>0</v>
      </c>
      <c r="U1304" s="23">
        <v>0</v>
      </c>
      <c r="V1304" s="23">
        <v>0</v>
      </c>
      <c r="W1304" s="5">
        <f t="shared" si="40"/>
        <v>20</v>
      </c>
      <c r="X1304" s="5">
        <f t="shared" si="41"/>
        <v>60</v>
      </c>
      <c r="Y1304" s="13">
        <v>448747000</v>
      </c>
      <c r="Z1304" s="20">
        <v>416</v>
      </c>
      <c r="AA1304" s="20">
        <v>428</v>
      </c>
      <c r="AB1304" s="22">
        <v>441</v>
      </c>
      <c r="AC1304" s="56"/>
    </row>
    <row r="1305" spans="1:29" s="4" customFormat="1" ht="13.5" hidden="1" customHeight="1" x14ac:dyDescent="0.25">
      <c r="A1305" s="25">
        <v>4</v>
      </c>
      <c r="B1305" s="24" t="s">
        <v>1952</v>
      </c>
      <c r="C1305" s="24" t="s">
        <v>31</v>
      </c>
      <c r="D1305" s="25">
        <v>13</v>
      </c>
      <c r="E1305" s="25" t="s">
        <v>85</v>
      </c>
      <c r="F1305" s="24" t="s">
        <v>33</v>
      </c>
      <c r="G1305" s="24" t="s">
        <v>69</v>
      </c>
      <c r="H1305" s="24" t="s">
        <v>35</v>
      </c>
      <c r="I1305" s="24"/>
      <c r="J1305" s="24" t="s">
        <v>36</v>
      </c>
      <c r="K1305" s="24" t="s">
        <v>70</v>
      </c>
      <c r="L1305" s="26">
        <v>4</v>
      </c>
      <c r="M1305" s="27">
        <v>2633</v>
      </c>
      <c r="N1305" s="35" t="s">
        <v>1960</v>
      </c>
      <c r="O1305" s="29" t="s">
        <v>1066</v>
      </c>
      <c r="P1305" s="29" t="s">
        <v>87</v>
      </c>
      <c r="Q1305" s="30">
        <v>4</v>
      </c>
      <c r="R1305" s="6" t="s">
        <v>41</v>
      </c>
      <c r="S1305" s="8">
        <v>1</v>
      </c>
      <c r="T1305" s="23">
        <v>0</v>
      </c>
      <c r="U1305" s="23">
        <v>0</v>
      </c>
      <c r="V1305" s="23">
        <v>0</v>
      </c>
      <c r="W1305" s="5">
        <f t="shared" si="40"/>
        <v>1</v>
      </c>
      <c r="X1305" s="5">
        <f t="shared" si="41"/>
        <v>3</v>
      </c>
      <c r="Y1305" s="13">
        <v>197715000</v>
      </c>
      <c r="Z1305" s="20">
        <v>184</v>
      </c>
      <c r="AA1305" s="20">
        <v>189</v>
      </c>
      <c r="AB1305" s="22">
        <v>195</v>
      </c>
      <c r="AC1305" s="56"/>
    </row>
    <row r="1306" spans="1:29" s="4" customFormat="1" ht="13.5" hidden="1" customHeight="1" x14ac:dyDescent="0.25">
      <c r="A1306" s="25">
        <v>4</v>
      </c>
      <c r="B1306" s="24" t="s">
        <v>1952</v>
      </c>
      <c r="C1306" s="24" t="s">
        <v>149</v>
      </c>
      <c r="D1306" s="25">
        <v>14</v>
      </c>
      <c r="E1306" s="25" t="s">
        <v>557</v>
      </c>
      <c r="F1306" s="24" t="s">
        <v>33</v>
      </c>
      <c r="G1306" s="24" t="s">
        <v>558</v>
      </c>
      <c r="H1306" s="24" t="s">
        <v>35</v>
      </c>
      <c r="I1306" s="24"/>
      <c r="J1306" s="24" t="s">
        <v>36</v>
      </c>
      <c r="K1306" s="24" t="s">
        <v>93</v>
      </c>
      <c r="L1306" s="26">
        <v>5</v>
      </c>
      <c r="M1306" s="27">
        <v>2601</v>
      </c>
      <c r="N1306" s="35" t="s">
        <v>1966</v>
      </c>
      <c r="O1306" s="29" t="s">
        <v>1967</v>
      </c>
      <c r="P1306" s="29" t="s">
        <v>561</v>
      </c>
      <c r="Q1306" s="30">
        <v>16</v>
      </c>
      <c r="R1306" s="6" t="s">
        <v>41</v>
      </c>
      <c r="S1306" s="8">
        <v>4</v>
      </c>
      <c r="T1306" s="23">
        <v>0</v>
      </c>
      <c r="U1306" s="23">
        <v>0</v>
      </c>
      <c r="V1306" s="23">
        <v>0</v>
      </c>
      <c r="W1306" s="5">
        <f t="shared" si="40"/>
        <v>4</v>
      </c>
      <c r="X1306" s="5">
        <f t="shared" si="41"/>
        <v>12</v>
      </c>
      <c r="Y1306" s="13">
        <v>1901619000</v>
      </c>
      <c r="Z1306" s="20">
        <v>1762</v>
      </c>
      <c r="AA1306" s="20">
        <v>1813</v>
      </c>
      <c r="AB1306" s="22">
        <v>1866</v>
      </c>
      <c r="AC1306" s="56"/>
    </row>
    <row r="1307" spans="1:29" s="4" customFormat="1" ht="13.5" hidden="1" customHeight="1" x14ac:dyDescent="0.25">
      <c r="A1307" s="25">
        <v>4</v>
      </c>
      <c r="B1307" s="24" t="s">
        <v>1952</v>
      </c>
      <c r="C1307" s="24" t="s">
        <v>88</v>
      </c>
      <c r="D1307" s="25">
        <v>15</v>
      </c>
      <c r="E1307" s="25" t="s">
        <v>89</v>
      </c>
      <c r="F1307" s="24" t="s">
        <v>90</v>
      </c>
      <c r="G1307" s="24" t="s">
        <v>91</v>
      </c>
      <c r="H1307" s="24" t="s">
        <v>35</v>
      </c>
      <c r="I1307" s="24" t="s">
        <v>92</v>
      </c>
      <c r="J1307" s="24" t="s">
        <v>36</v>
      </c>
      <c r="K1307" s="24" t="s">
        <v>93</v>
      </c>
      <c r="L1307" s="26">
        <v>6</v>
      </c>
      <c r="M1307" s="27">
        <v>2254</v>
      </c>
      <c r="N1307" s="35" t="s">
        <v>1968</v>
      </c>
      <c r="O1307" s="29" t="s">
        <v>1969</v>
      </c>
      <c r="P1307" s="29" t="s">
        <v>67</v>
      </c>
      <c r="Q1307" s="30">
        <v>4290</v>
      </c>
      <c r="R1307" s="6" t="s">
        <v>41</v>
      </c>
      <c r="S1307" s="8">
        <v>1230</v>
      </c>
      <c r="T1307" s="23">
        <v>0</v>
      </c>
      <c r="U1307" s="23">
        <v>0</v>
      </c>
      <c r="V1307" s="23">
        <v>0</v>
      </c>
      <c r="W1307" s="5">
        <f t="shared" si="40"/>
        <v>1230</v>
      </c>
      <c r="X1307" s="5">
        <f t="shared" si="41"/>
        <v>3060</v>
      </c>
      <c r="Y1307" s="13">
        <v>2099334000</v>
      </c>
      <c r="Z1307" s="20">
        <v>1945</v>
      </c>
      <c r="AA1307" s="20">
        <v>2002</v>
      </c>
      <c r="AB1307" s="22">
        <v>2060</v>
      </c>
      <c r="AC1307" s="56"/>
    </row>
    <row r="1308" spans="1:29" s="4" customFormat="1" ht="13.5" hidden="1" customHeight="1" x14ac:dyDescent="0.25">
      <c r="A1308" s="25">
        <v>4</v>
      </c>
      <c r="B1308" s="24" t="s">
        <v>1952</v>
      </c>
      <c r="C1308" s="24" t="s">
        <v>31</v>
      </c>
      <c r="D1308" s="25">
        <v>16</v>
      </c>
      <c r="E1308" s="25" t="s">
        <v>96</v>
      </c>
      <c r="F1308" s="24" t="s">
        <v>33</v>
      </c>
      <c r="G1308" s="24" t="s">
        <v>97</v>
      </c>
      <c r="H1308" s="24" t="s">
        <v>59</v>
      </c>
      <c r="I1308" s="24" t="s">
        <v>60</v>
      </c>
      <c r="J1308" s="24" t="s">
        <v>36</v>
      </c>
      <c r="K1308" s="24" t="s">
        <v>93</v>
      </c>
      <c r="L1308" s="26">
        <v>7</v>
      </c>
      <c r="M1308" s="27">
        <v>2349</v>
      </c>
      <c r="N1308" s="35" t="s">
        <v>1970</v>
      </c>
      <c r="O1308" s="29" t="s">
        <v>99</v>
      </c>
      <c r="P1308" s="29" t="s">
        <v>100</v>
      </c>
      <c r="Q1308" s="30">
        <v>4</v>
      </c>
      <c r="R1308" s="6" t="s">
        <v>41</v>
      </c>
      <c r="S1308" s="8">
        <v>1</v>
      </c>
      <c r="T1308" s="23">
        <v>0</v>
      </c>
      <c r="U1308" s="23">
        <v>0</v>
      </c>
      <c r="V1308" s="23">
        <v>0</v>
      </c>
      <c r="W1308" s="5">
        <f t="shared" si="40"/>
        <v>1</v>
      </c>
      <c r="X1308" s="5">
        <f t="shared" si="41"/>
        <v>3</v>
      </c>
      <c r="Y1308" s="13">
        <v>2356445000</v>
      </c>
      <c r="Z1308" s="20">
        <v>2425</v>
      </c>
      <c r="AA1308" s="20">
        <v>2496</v>
      </c>
      <c r="AB1308" s="22">
        <v>2569</v>
      </c>
      <c r="AC1308" s="56"/>
    </row>
    <row r="1309" spans="1:29" s="4" customFormat="1" ht="13.5" hidden="1" customHeight="1" x14ac:dyDescent="0.25">
      <c r="A1309" s="25">
        <v>4</v>
      </c>
      <c r="B1309" s="24" t="s">
        <v>1952</v>
      </c>
      <c r="C1309" s="24" t="s">
        <v>101</v>
      </c>
      <c r="D1309" s="25">
        <v>46</v>
      </c>
      <c r="E1309" s="25" t="s">
        <v>102</v>
      </c>
      <c r="F1309" s="24" t="s">
        <v>103</v>
      </c>
      <c r="G1309" s="24" t="s">
        <v>104</v>
      </c>
      <c r="H1309" s="24" t="s">
        <v>59</v>
      </c>
      <c r="I1309" s="24" t="s">
        <v>105</v>
      </c>
      <c r="J1309" s="24" t="s">
        <v>106</v>
      </c>
      <c r="K1309" s="24" t="s">
        <v>107</v>
      </c>
      <c r="L1309" s="26">
        <v>8</v>
      </c>
      <c r="M1309" s="27">
        <v>2648</v>
      </c>
      <c r="N1309" s="35" t="s">
        <v>1971</v>
      </c>
      <c r="O1309" s="29" t="s">
        <v>1972</v>
      </c>
      <c r="P1309" s="29" t="s">
        <v>110</v>
      </c>
      <c r="Q1309" s="30">
        <v>1160</v>
      </c>
      <c r="R1309" s="6" t="s">
        <v>41</v>
      </c>
      <c r="S1309" s="8">
        <v>290</v>
      </c>
      <c r="T1309" s="23">
        <v>0</v>
      </c>
      <c r="U1309" s="23">
        <v>0</v>
      </c>
      <c r="V1309" s="23">
        <v>0</v>
      </c>
      <c r="W1309" s="5">
        <f t="shared" si="40"/>
        <v>290</v>
      </c>
      <c r="X1309" s="5">
        <f t="shared" si="41"/>
        <v>870</v>
      </c>
      <c r="Y1309" s="16">
        <v>1954496000</v>
      </c>
      <c r="Z1309" s="20">
        <v>1712</v>
      </c>
      <c r="AA1309" s="20">
        <v>1770</v>
      </c>
      <c r="AB1309" s="22">
        <v>1831</v>
      </c>
      <c r="AC1309" s="56"/>
    </row>
    <row r="1310" spans="1:29" s="4" customFormat="1" ht="13.5" hidden="1" customHeight="1" x14ac:dyDescent="0.25">
      <c r="A1310" s="25">
        <v>4</v>
      </c>
      <c r="B1310" s="24" t="s">
        <v>1952</v>
      </c>
      <c r="C1310" s="24" t="s">
        <v>101</v>
      </c>
      <c r="D1310" s="25">
        <v>47</v>
      </c>
      <c r="E1310" s="25" t="s">
        <v>111</v>
      </c>
      <c r="F1310" s="24" t="s">
        <v>103</v>
      </c>
      <c r="G1310" s="24" t="s">
        <v>112</v>
      </c>
      <c r="H1310" s="24" t="s">
        <v>59</v>
      </c>
      <c r="I1310" s="24" t="s">
        <v>105</v>
      </c>
      <c r="J1310" s="24" t="s">
        <v>106</v>
      </c>
      <c r="K1310" s="24" t="s">
        <v>107</v>
      </c>
      <c r="L1310" s="26">
        <v>8</v>
      </c>
      <c r="M1310" s="27">
        <v>2648</v>
      </c>
      <c r="N1310" s="35" t="s">
        <v>1971</v>
      </c>
      <c r="O1310" s="29" t="s">
        <v>1973</v>
      </c>
      <c r="P1310" s="29" t="s">
        <v>114</v>
      </c>
      <c r="Q1310" s="30">
        <v>8000</v>
      </c>
      <c r="R1310" s="6" t="s">
        <v>41</v>
      </c>
      <c r="S1310" s="8">
        <v>8000</v>
      </c>
      <c r="T1310" s="23">
        <v>0</v>
      </c>
      <c r="U1310" s="23">
        <v>0</v>
      </c>
      <c r="V1310" s="23">
        <v>0</v>
      </c>
      <c r="W1310" s="5">
        <f t="shared" si="40"/>
        <v>8000</v>
      </c>
      <c r="X1310" s="5">
        <f t="shared" si="41"/>
        <v>0</v>
      </c>
      <c r="Y1310" s="13">
        <v>2032948000</v>
      </c>
      <c r="Z1310" s="20">
        <v>1344</v>
      </c>
      <c r="AA1310" s="20">
        <v>1389</v>
      </c>
      <c r="AB1310" s="22">
        <v>1435</v>
      </c>
      <c r="AC1310" s="56"/>
    </row>
    <row r="1311" spans="1:29" s="4" customFormat="1" ht="13.5" hidden="1" customHeight="1" x14ac:dyDescent="0.25">
      <c r="A1311" s="25">
        <v>4</v>
      </c>
      <c r="B1311" s="24" t="s">
        <v>1952</v>
      </c>
      <c r="C1311" s="24" t="s">
        <v>101</v>
      </c>
      <c r="D1311" s="25">
        <v>48</v>
      </c>
      <c r="E1311" s="25" t="s">
        <v>115</v>
      </c>
      <c r="F1311" s="24" t="s">
        <v>103</v>
      </c>
      <c r="G1311" s="24" t="s">
        <v>116</v>
      </c>
      <c r="H1311" s="24" t="s">
        <v>59</v>
      </c>
      <c r="I1311" s="24" t="s">
        <v>105</v>
      </c>
      <c r="J1311" s="24" t="s">
        <v>106</v>
      </c>
      <c r="K1311" s="24" t="s">
        <v>107</v>
      </c>
      <c r="L1311" s="26">
        <v>8</v>
      </c>
      <c r="M1311" s="27">
        <v>2648</v>
      </c>
      <c r="N1311" s="35" t="s">
        <v>1971</v>
      </c>
      <c r="O1311" s="29" t="s">
        <v>1974</v>
      </c>
      <c r="P1311" s="29" t="s">
        <v>118</v>
      </c>
      <c r="Q1311" s="30">
        <v>6250</v>
      </c>
      <c r="R1311" s="6" t="s">
        <v>119</v>
      </c>
      <c r="S1311" s="8">
        <v>6250</v>
      </c>
      <c r="T1311" s="23">
        <v>0</v>
      </c>
      <c r="U1311" s="23">
        <v>0</v>
      </c>
      <c r="V1311" s="23">
        <v>0</v>
      </c>
      <c r="W1311" s="5">
        <f t="shared" si="40"/>
        <v>1562.5</v>
      </c>
      <c r="X1311" s="5">
        <f t="shared" si="41"/>
        <v>4687.5</v>
      </c>
      <c r="Y1311" s="17">
        <v>11000000000</v>
      </c>
      <c r="Z1311" s="20">
        <v>11321</v>
      </c>
      <c r="AA1311" s="20">
        <v>11652</v>
      </c>
      <c r="AB1311" s="22">
        <v>11992</v>
      </c>
      <c r="AC1311" s="56"/>
    </row>
    <row r="1312" spans="1:29" s="4" customFormat="1" ht="13.5" hidden="1" customHeight="1" x14ac:dyDescent="0.25">
      <c r="A1312" s="25">
        <v>4</v>
      </c>
      <c r="B1312" s="24" t="s">
        <v>1952</v>
      </c>
      <c r="C1312" s="24" t="s">
        <v>101</v>
      </c>
      <c r="D1312" s="25">
        <v>49</v>
      </c>
      <c r="E1312" s="25" t="s">
        <v>435</v>
      </c>
      <c r="F1312" s="24" t="s">
        <v>103</v>
      </c>
      <c r="G1312" s="24" t="s">
        <v>436</v>
      </c>
      <c r="H1312" s="24" t="s">
        <v>59</v>
      </c>
      <c r="I1312" s="24" t="s">
        <v>105</v>
      </c>
      <c r="J1312" s="24" t="s">
        <v>106</v>
      </c>
      <c r="K1312" s="24" t="s">
        <v>437</v>
      </c>
      <c r="L1312" s="26">
        <v>9</v>
      </c>
      <c r="M1312" s="27">
        <v>2506</v>
      </c>
      <c r="N1312" s="35" t="s">
        <v>1975</v>
      </c>
      <c r="O1312" s="29" t="s">
        <v>1976</v>
      </c>
      <c r="P1312" s="29" t="s">
        <v>440</v>
      </c>
      <c r="Q1312" s="30">
        <v>300</v>
      </c>
      <c r="R1312" s="6" t="s">
        <v>41</v>
      </c>
      <c r="S1312" s="8">
        <v>75</v>
      </c>
      <c r="T1312" s="23">
        <v>0</v>
      </c>
      <c r="U1312" s="23">
        <v>0</v>
      </c>
      <c r="V1312" s="23">
        <v>0</v>
      </c>
      <c r="W1312" s="5">
        <f t="shared" si="40"/>
        <v>75</v>
      </c>
      <c r="X1312" s="5">
        <f t="shared" si="41"/>
        <v>225</v>
      </c>
      <c r="Y1312" s="17">
        <v>717176000</v>
      </c>
      <c r="Z1312" s="20">
        <v>532</v>
      </c>
      <c r="AA1312" s="20">
        <v>548</v>
      </c>
      <c r="AB1312" s="22">
        <v>564</v>
      </c>
      <c r="AC1312" s="56"/>
    </row>
    <row r="1313" spans="1:29" s="4" customFormat="1" ht="13.5" hidden="1" customHeight="1" x14ac:dyDescent="0.25">
      <c r="A1313" s="25">
        <v>4</v>
      </c>
      <c r="B1313" s="24" t="s">
        <v>1952</v>
      </c>
      <c r="C1313" s="24" t="s">
        <v>120</v>
      </c>
      <c r="D1313" s="25">
        <v>17</v>
      </c>
      <c r="E1313" s="25" t="s">
        <v>121</v>
      </c>
      <c r="F1313" s="24" t="s">
        <v>122</v>
      </c>
      <c r="G1313" s="24" t="s">
        <v>123</v>
      </c>
      <c r="H1313" s="24" t="s">
        <v>59</v>
      </c>
      <c r="I1313" s="24" t="s">
        <v>124</v>
      </c>
      <c r="J1313" s="24" t="s">
        <v>106</v>
      </c>
      <c r="K1313" s="24" t="s">
        <v>125</v>
      </c>
      <c r="L1313" s="26">
        <v>10</v>
      </c>
      <c r="M1313" s="27">
        <v>2316</v>
      </c>
      <c r="N1313" s="35" t="s">
        <v>1977</v>
      </c>
      <c r="O1313" s="29" t="s">
        <v>1978</v>
      </c>
      <c r="P1313" s="29" t="s">
        <v>128</v>
      </c>
      <c r="Q1313" s="30">
        <v>1200</v>
      </c>
      <c r="R1313" s="6" t="s">
        <v>41</v>
      </c>
      <c r="S1313" s="8">
        <v>300</v>
      </c>
      <c r="T1313" s="23">
        <v>0</v>
      </c>
      <c r="U1313" s="23">
        <v>0</v>
      </c>
      <c r="V1313" s="23">
        <v>0</v>
      </c>
      <c r="W1313" s="5">
        <f t="shared" si="40"/>
        <v>300</v>
      </c>
      <c r="X1313" s="5">
        <f t="shared" si="41"/>
        <v>900</v>
      </c>
      <c r="Y1313" s="13">
        <v>700000000</v>
      </c>
      <c r="Z1313" s="20">
        <v>669</v>
      </c>
      <c r="AA1313" s="20">
        <v>688</v>
      </c>
      <c r="AB1313" s="22">
        <v>709</v>
      </c>
      <c r="AC1313" s="56"/>
    </row>
    <row r="1314" spans="1:29" s="4" customFormat="1" ht="13.5" hidden="1" customHeight="1" x14ac:dyDescent="0.25">
      <c r="A1314" s="25">
        <v>4</v>
      </c>
      <c r="B1314" s="24" t="s">
        <v>1952</v>
      </c>
      <c r="C1314" s="24" t="s">
        <v>120</v>
      </c>
      <c r="D1314" s="25">
        <v>18</v>
      </c>
      <c r="E1314" s="25" t="s">
        <v>129</v>
      </c>
      <c r="F1314" s="24" t="s">
        <v>122</v>
      </c>
      <c r="G1314" s="24" t="s">
        <v>130</v>
      </c>
      <c r="H1314" s="24" t="s">
        <v>59</v>
      </c>
      <c r="I1314" s="24" t="s">
        <v>124</v>
      </c>
      <c r="J1314" s="24" t="s">
        <v>106</v>
      </c>
      <c r="K1314" s="24" t="s">
        <v>125</v>
      </c>
      <c r="L1314" s="26">
        <v>10</v>
      </c>
      <c r="M1314" s="27">
        <v>2316</v>
      </c>
      <c r="N1314" s="35" t="s">
        <v>1977</v>
      </c>
      <c r="O1314" s="29" t="s">
        <v>1979</v>
      </c>
      <c r="P1314" s="29" t="s">
        <v>132</v>
      </c>
      <c r="Q1314" s="30">
        <v>1600</v>
      </c>
      <c r="R1314" s="6" t="s">
        <v>41</v>
      </c>
      <c r="S1314" s="8">
        <v>400</v>
      </c>
      <c r="T1314" s="23">
        <v>0</v>
      </c>
      <c r="U1314" s="23">
        <v>0</v>
      </c>
      <c r="V1314" s="23">
        <v>0</v>
      </c>
      <c r="W1314" s="5">
        <f t="shared" si="40"/>
        <v>400</v>
      </c>
      <c r="X1314" s="5">
        <f t="shared" si="41"/>
        <v>1200</v>
      </c>
      <c r="Y1314" s="13">
        <v>534667000</v>
      </c>
      <c r="Z1314" s="20">
        <v>550</v>
      </c>
      <c r="AA1314" s="20">
        <v>566</v>
      </c>
      <c r="AB1314" s="22">
        <v>583</v>
      </c>
      <c r="AC1314" s="56"/>
    </row>
    <row r="1315" spans="1:29" s="4" customFormat="1" ht="13.5" hidden="1" customHeight="1" x14ac:dyDescent="0.25">
      <c r="A1315" s="25">
        <v>4</v>
      </c>
      <c r="B1315" s="24" t="s">
        <v>1952</v>
      </c>
      <c r="C1315" s="24" t="s">
        <v>120</v>
      </c>
      <c r="D1315" s="25">
        <v>19</v>
      </c>
      <c r="E1315" s="25" t="s">
        <v>133</v>
      </c>
      <c r="F1315" s="24" t="s">
        <v>122</v>
      </c>
      <c r="G1315" s="24" t="s">
        <v>134</v>
      </c>
      <c r="H1315" s="24" t="s">
        <v>59</v>
      </c>
      <c r="I1315" s="24" t="s">
        <v>124</v>
      </c>
      <c r="J1315" s="24" t="s">
        <v>106</v>
      </c>
      <c r="K1315" s="24" t="s">
        <v>125</v>
      </c>
      <c r="L1315" s="26">
        <v>10</v>
      </c>
      <c r="M1315" s="27">
        <v>2316</v>
      </c>
      <c r="N1315" s="35" t="s">
        <v>1977</v>
      </c>
      <c r="O1315" s="29" t="s">
        <v>1980</v>
      </c>
      <c r="P1315" s="29" t="s">
        <v>136</v>
      </c>
      <c r="Q1315" s="30">
        <v>2000</v>
      </c>
      <c r="R1315" s="6" t="s">
        <v>41</v>
      </c>
      <c r="S1315" s="8">
        <v>500</v>
      </c>
      <c r="T1315" s="23">
        <v>0</v>
      </c>
      <c r="U1315" s="23">
        <v>0</v>
      </c>
      <c r="V1315" s="23">
        <v>0</v>
      </c>
      <c r="W1315" s="5">
        <f t="shared" si="40"/>
        <v>500</v>
      </c>
      <c r="X1315" s="5">
        <f t="shared" si="41"/>
        <v>1500</v>
      </c>
      <c r="Y1315" s="17">
        <v>2091488000</v>
      </c>
      <c r="Z1315" s="20">
        <v>2153</v>
      </c>
      <c r="AA1315" s="20">
        <v>2207</v>
      </c>
      <c r="AB1315" s="22">
        <v>2262</v>
      </c>
      <c r="AC1315" s="56"/>
    </row>
    <row r="1316" spans="1:29" s="4" customFormat="1" ht="13.5" hidden="1" customHeight="1" x14ac:dyDescent="0.25">
      <c r="A1316" s="25">
        <v>4</v>
      </c>
      <c r="B1316" s="24" t="s">
        <v>1952</v>
      </c>
      <c r="C1316" s="24" t="s">
        <v>120</v>
      </c>
      <c r="D1316" s="25">
        <v>20</v>
      </c>
      <c r="E1316" s="25" t="s">
        <v>137</v>
      </c>
      <c r="F1316" s="24" t="s">
        <v>122</v>
      </c>
      <c r="G1316" s="24" t="s">
        <v>138</v>
      </c>
      <c r="H1316" s="24" t="s">
        <v>59</v>
      </c>
      <c r="I1316" s="24" t="s">
        <v>124</v>
      </c>
      <c r="J1316" s="24" t="s">
        <v>106</v>
      </c>
      <c r="K1316" s="24" t="s">
        <v>125</v>
      </c>
      <c r="L1316" s="26">
        <v>10</v>
      </c>
      <c r="M1316" s="27">
        <v>2316</v>
      </c>
      <c r="N1316" s="35" t="s">
        <v>1977</v>
      </c>
      <c r="O1316" s="29" t="s">
        <v>1175</v>
      </c>
      <c r="P1316" s="29" t="s">
        <v>140</v>
      </c>
      <c r="Q1316" s="30">
        <v>2000</v>
      </c>
      <c r="R1316" s="6" t="s">
        <v>41</v>
      </c>
      <c r="S1316" s="8">
        <v>500</v>
      </c>
      <c r="T1316" s="23">
        <v>0</v>
      </c>
      <c r="U1316" s="23">
        <v>0</v>
      </c>
      <c r="V1316" s="23">
        <v>0</v>
      </c>
      <c r="W1316" s="5">
        <f t="shared" si="40"/>
        <v>500</v>
      </c>
      <c r="X1316" s="5">
        <f t="shared" si="41"/>
        <v>1500</v>
      </c>
      <c r="Y1316" s="16">
        <v>600000000</v>
      </c>
      <c r="Z1316" s="20">
        <v>566</v>
      </c>
      <c r="AA1316" s="20">
        <v>583</v>
      </c>
      <c r="AB1316" s="22">
        <v>600</v>
      </c>
      <c r="AC1316" s="56"/>
    </row>
    <row r="1317" spans="1:29" s="4" customFormat="1" ht="13.5" hidden="1" customHeight="1" x14ac:dyDescent="0.25">
      <c r="A1317" s="25">
        <v>4</v>
      </c>
      <c r="B1317" s="24" t="s">
        <v>1952</v>
      </c>
      <c r="C1317" s="24" t="s">
        <v>120</v>
      </c>
      <c r="D1317" s="25">
        <v>22</v>
      </c>
      <c r="E1317" s="25" t="s">
        <v>903</v>
      </c>
      <c r="F1317" s="24" t="s">
        <v>122</v>
      </c>
      <c r="G1317" s="24" t="s">
        <v>904</v>
      </c>
      <c r="H1317" s="24" t="s">
        <v>59</v>
      </c>
      <c r="I1317" s="24"/>
      <c r="J1317" s="24" t="s">
        <v>106</v>
      </c>
      <c r="K1317" s="24" t="s">
        <v>125</v>
      </c>
      <c r="L1317" s="26">
        <v>10</v>
      </c>
      <c r="M1317" s="27">
        <v>2316</v>
      </c>
      <c r="N1317" s="35" t="s">
        <v>1977</v>
      </c>
      <c r="O1317" s="29" t="s">
        <v>1981</v>
      </c>
      <c r="P1317" s="29" t="s">
        <v>906</v>
      </c>
      <c r="Q1317" s="30">
        <v>3200</v>
      </c>
      <c r="R1317" s="6" t="s">
        <v>41</v>
      </c>
      <c r="S1317" s="8">
        <v>650</v>
      </c>
      <c r="T1317" s="23">
        <v>0</v>
      </c>
      <c r="U1317" s="23">
        <v>0</v>
      </c>
      <c r="V1317" s="23">
        <v>0</v>
      </c>
      <c r="W1317" s="5">
        <f t="shared" si="40"/>
        <v>650</v>
      </c>
      <c r="X1317" s="5">
        <f t="shared" si="41"/>
        <v>2550</v>
      </c>
      <c r="Y1317" s="16">
        <v>600000000</v>
      </c>
      <c r="Z1317" s="20">
        <v>818</v>
      </c>
      <c r="AA1317" s="20">
        <v>836</v>
      </c>
      <c r="AB1317" s="22">
        <v>854</v>
      </c>
      <c r="AC1317" s="56"/>
    </row>
    <row r="1318" spans="1:29" s="4" customFormat="1" ht="13.5" hidden="1" customHeight="1" x14ac:dyDescent="0.25">
      <c r="A1318" s="25">
        <v>4</v>
      </c>
      <c r="B1318" s="24" t="s">
        <v>1952</v>
      </c>
      <c r="C1318" s="24" t="s">
        <v>120</v>
      </c>
      <c r="D1318" s="25">
        <v>23</v>
      </c>
      <c r="E1318" s="25" t="s">
        <v>145</v>
      </c>
      <c r="F1318" s="24" t="s">
        <v>122</v>
      </c>
      <c r="G1318" s="24" t="s">
        <v>146</v>
      </c>
      <c r="H1318" s="24" t="s">
        <v>35</v>
      </c>
      <c r="I1318" s="24"/>
      <c r="J1318" s="24" t="s">
        <v>106</v>
      </c>
      <c r="K1318" s="24" t="s">
        <v>125</v>
      </c>
      <c r="L1318" s="26">
        <v>10</v>
      </c>
      <c r="M1318" s="27">
        <v>2316</v>
      </c>
      <c r="N1318" s="35" t="s">
        <v>1977</v>
      </c>
      <c r="O1318" s="29" t="s">
        <v>1982</v>
      </c>
      <c r="P1318" s="29" t="s">
        <v>148</v>
      </c>
      <c r="Q1318" s="30">
        <v>6000</v>
      </c>
      <c r="R1318" s="6" t="s">
        <v>41</v>
      </c>
      <c r="S1318" s="8">
        <v>1500</v>
      </c>
      <c r="T1318" s="23">
        <v>0</v>
      </c>
      <c r="U1318" s="23">
        <v>0</v>
      </c>
      <c r="V1318" s="23">
        <v>0</v>
      </c>
      <c r="W1318" s="5">
        <f t="shared" si="40"/>
        <v>1500</v>
      </c>
      <c r="X1318" s="5">
        <f t="shared" si="41"/>
        <v>4500</v>
      </c>
      <c r="Y1318" s="16">
        <v>1968265000</v>
      </c>
      <c r="Z1318" s="20">
        <v>1824</v>
      </c>
      <c r="AA1318" s="20">
        <v>1877</v>
      </c>
      <c r="AB1318" s="22">
        <v>1932</v>
      </c>
      <c r="AC1318" s="56"/>
    </row>
    <row r="1319" spans="1:29" s="4" customFormat="1" ht="13.5" hidden="1" customHeight="1" x14ac:dyDescent="0.25">
      <c r="A1319" s="25">
        <v>4</v>
      </c>
      <c r="B1319" s="24" t="s">
        <v>1952</v>
      </c>
      <c r="C1319" s="24" t="s">
        <v>149</v>
      </c>
      <c r="D1319" s="25">
        <v>100</v>
      </c>
      <c r="E1319" s="25" t="s">
        <v>150</v>
      </c>
      <c r="F1319" s="24" t="s">
        <v>151</v>
      </c>
      <c r="G1319" s="24" t="s">
        <v>152</v>
      </c>
      <c r="H1319" s="24" t="s">
        <v>59</v>
      </c>
      <c r="I1319" s="24"/>
      <c r="J1319" s="24" t="s">
        <v>153</v>
      </c>
      <c r="K1319" s="24" t="s">
        <v>154</v>
      </c>
      <c r="L1319" s="26">
        <v>11</v>
      </c>
      <c r="M1319" s="27">
        <v>2797</v>
      </c>
      <c r="N1319" s="35" t="s">
        <v>1983</v>
      </c>
      <c r="O1319" s="29" t="s">
        <v>156</v>
      </c>
      <c r="P1319" s="29" t="s">
        <v>157</v>
      </c>
      <c r="Q1319" s="30">
        <v>4</v>
      </c>
      <c r="R1319" s="6" t="s">
        <v>41</v>
      </c>
      <c r="S1319" s="8">
        <v>1</v>
      </c>
      <c r="T1319" s="23">
        <v>0</v>
      </c>
      <c r="U1319" s="23">
        <v>0</v>
      </c>
      <c r="V1319" s="23">
        <v>0</v>
      </c>
      <c r="W1319" s="5">
        <f t="shared" si="40"/>
        <v>1</v>
      </c>
      <c r="X1319" s="5">
        <f t="shared" si="41"/>
        <v>3</v>
      </c>
      <c r="Y1319" s="16">
        <v>600000000</v>
      </c>
      <c r="Z1319" s="20">
        <v>412</v>
      </c>
      <c r="AA1319" s="20">
        <v>424</v>
      </c>
      <c r="AB1319" s="22">
        <v>436</v>
      </c>
      <c r="AC1319" s="56"/>
    </row>
    <row r="1320" spans="1:29" s="4" customFormat="1" ht="13.5" hidden="1" customHeight="1" x14ac:dyDescent="0.25">
      <c r="A1320" s="25">
        <v>4</v>
      </c>
      <c r="B1320" s="24" t="s">
        <v>1952</v>
      </c>
      <c r="C1320" s="24" t="s">
        <v>149</v>
      </c>
      <c r="D1320" s="25">
        <v>101</v>
      </c>
      <c r="E1320" s="25" t="s">
        <v>158</v>
      </c>
      <c r="F1320" s="24" t="s">
        <v>151</v>
      </c>
      <c r="G1320" s="24" t="s">
        <v>152</v>
      </c>
      <c r="H1320" s="24" t="s">
        <v>59</v>
      </c>
      <c r="I1320" s="24"/>
      <c r="J1320" s="24" t="s">
        <v>153</v>
      </c>
      <c r="K1320" s="24" t="s">
        <v>154</v>
      </c>
      <c r="L1320" s="26">
        <v>11</v>
      </c>
      <c r="M1320" s="27">
        <v>2797</v>
      </c>
      <c r="N1320" s="35" t="s">
        <v>1983</v>
      </c>
      <c r="O1320" s="29" t="s">
        <v>1087</v>
      </c>
      <c r="P1320" s="29" t="s">
        <v>160</v>
      </c>
      <c r="Q1320" s="30">
        <v>1</v>
      </c>
      <c r="R1320" s="6" t="s">
        <v>41</v>
      </c>
      <c r="S1320" s="8">
        <v>1</v>
      </c>
      <c r="T1320" s="23">
        <v>0</v>
      </c>
      <c r="U1320" s="23">
        <v>0</v>
      </c>
      <c r="V1320" s="23">
        <v>0</v>
      </c>
      <c r="W1320" s="5">
        <f t="shared" si="40"/>
        <v>1</v>
      </c>
      <c r="X1320" s="5">
        <f t="shared" si="41"/>
        <v>0</v>
      </c>
      <c r="Y1320" s="16">
        <v>200000000</v>
      </c>
      <c r="Z1320" s="20">
        <v>206</v>
      </c>
      <c r="AA1320" s="20">
        <v>212</v>
      </c>
      <c r="AB1320" s="22">
        <v>218</v>
      </c>
      <c r="AC1320" s="56"/>
    </row>
    <row r="1321" spans="1:29" s="4" customFormat="1" ht="13.5" hidden="1" customHeight="1" x14ac:dyDescent="0.25">
      <c r="A1321" s="25">
        <v>4</v>
      </c>
      <c r="B1321" s="24" t="s">
        <v>1952</v>
      </c>
      <c r="C1321" s="24" t="s">
        <v>161</v>
      </c>
      <c r="D1321" s="25">
        <v>25</v>
      </c>
      <c r="E1321" s="25" t="s">
        <v>162</v>
      </c>
      <c r="F1321" s="24" t="s">
        <v>163</v>
      </c>
      <c r="G1321" s="24" t="s">
        <v>164</v>
      </c>
      <c r="H1321" s="24" t="s">
        <v>35</v>
      </c>
      <c r="I1321" s="24"/>
      <c r="J1321" s="24" t="s">
        <v>106</v>
      </c>
      <c r="K1321" s="24" t="s">
        <v>165</v>
      </c>
      <c r="L1321" s="26">
        <v>12</v>
      </c>
      <c r="M1321" s="27">
        <v>2802</v>
      </c>
      <c r="N1321" s="35" t="s">
        <v>1984</v>
      </c>
      <c r="O1321" s="29" t="s">
        <v>1985</v>
      </c>
      <c r="P1321" s="29" t="s">
        <v>55</v>
      </c>
      <c r="Q1321" s="30">
        <v>4000</v>
      </c>
      <c r="R1321" s="6" t="s">
        <v>41</v>
      </c>
      <c r="S1321" s="8">
        <v>1000</v>
      </c>
      <c r="T1321" s="23">
        <v>0</v>
      </c>
      <c r="U1321" s="23">
        <v>0</v>
      </c>
      <c r="V1321" s="23">
        <v>0</v>
      </c>
      <c r="W1321" s="5">
        <f t="shared" si="40"/>
        <v>1000</v>
      </c>
      <c r="X1321" s="5">
        <f t="shared" si="41"/>
        <v>3000</v>
      </c>
      <c r="Y1321" s="16">
        <v>1311806000</v>
      </c>
      <c r="Z1321" s="20">
        <v>1215</v>
      </c>
      <c r="AA1321" s="20">
        <v>1251</v>
      </c>
      <c r="AB1321" s="22">
        <v>1287</v>
      </c>
      <c r="AC1321" s="56"/>
    </row>
    <row r="1322" spans="1:29" s="4" customFormat="1" ht="13.5" hidden="1" customHeight="1" x14ac:dyDescent="0.25">
      <c r="A1322" s="25">
        <v>4</v>
      </c>
      <c r="B1322" s="24" t="s">
        <v>1952</v>
      </c>
      <c r="C1322" s="24" t="s">
        <v>161</v>
      </c>
      <c r="D1322" s="25">
        <v>26</v>
      </c>
      <c r="E1322" s="25" t="s">
        <v>168</v>
      </c>
      <c r="F1322" s="24" t="s">
        <v>163</v>
      </c>
      <c r="G1322" s="24" t="s">
        <v>169</v>
      </c>
      <c r="H1322" s="24" t="s">
        <v>35</v>
      </c>
      <c r="I1322" s="24"/>
      <c r="J1322" s="24" t="s">
        <v>106</v>
      </c>
      <c r="K1322" s="24" t="s">
        <v>165</v>
      </c>
      <c r="L1322" s="26">
        <v>12</v>
      </c>
      <c r="M1322" s="27">
        <v>2802</v>
      </c>
      <c r="N1322" s="35" t="s">
        <v>1984</v>
      </c>
      <c r="O1322" s="29" t="s">
        <v>1986</v>
      </c>
      <c r="P1322" s="29" t="s">
        <v>171</v>
      </c>
      <c r="Q1322" s="30">
        <v>6000</v>
      </c>
      <c r="R1322" s="6" t="s">
        <v>41</v>
      </c>
      <c r="S1322" s="8">
        <v>1500</v>
      </c>
      <c r="T1322" s="23">
        <v>0</v>
      </c>
      <c r="U1322" s="23">
        <v>0</v>
      </c>
      <c r="V1322" s="23">
        <v>0</v>
      </c>
      <c r="W1322" s="5">
        <f t="shared" si="40"/>
        <v>1500</v>
      </c>
      <c r="X1322" s="5">
        <f t="shared" si="41"/>
        <v>4500</v>
      </c>
      <c r="Y1322" s="16">
        <v>1770550000</v>
      </c>
      <c r="Z1322" s="20">
        <v>1641</v>
      </c>
      <c r="AA1322" s="20">
        <v>1689</v>
      </c>
      <c r="AB1322" s="22">
        <v>1738</v>
      </c>
      <c r="AC1322" s="56"/>
    </row>
    <row r="1323" spans="1:29" s="4" customFormat="1" ht="13.5" hidden="1" customHeight="1" x14ac:dyDescent="0.25">
      <c r="A1323" s="25">
        <v>4</v>
      </c>
      <c r="B1323" s="24" t="s">
        <v>1952</v>
      </c>
      <c r="C1323" s="24" t="s">
        <v>161</v>
      </c>
      <c r="D1323" s="25">
        <v>27</v>
      </c>
      <c r="E1323" s="25" t="s">
        <v>172</v>
      </c>
      <c r="F1323" s="24" t="s">
        <v>163</v>
      </c>
      <c r="G1323" s="24" t="s">
        <v>173</v>
      </c>
      <c r="H1323" s="24" t="s">
        <v>35</v>
      </c>
      <c r="I1323" s="24"/>
      <c r="J1323" s="24" t="s">
        <v>106</v>
      </c>
      <c r="K1323" s="24" t="s">
        <v>165</v>
      </c>
      <c r="L1323" s="26">
        <v>12</v>
      </c>
      <c r="M1323" s="27">
        <v>2802</v>
      </c>
      <c r="N1323" s="35" t="s">
        <v>1984</v>
      </c>
      <c r="O1323" s="29" t="s">
        <v>1987</v>
      </c>
      <c r="P1323" s="29" t="s">
        <v>40</v>
      </c>
      <c r="Q1323" s="30">
        <v>1600</v>
      </c>
      <c r="R1323" s="6" t="s">
        <v>41</v>
      </c>
      <c r="S1323" s="8">
        <v>400</v>
      </c>
      <c r="T1323" s="23">
        <v>0</v>
      </c>
      <c r="U1323" s="23">
        <v>0</v>
      </c>
      <c r="V1323" s="23">
        <v>0</v>
      </c>
      <c r="W1323" s="5">
        <f t="shared" si="40"/>
        <v>400</v>
      </c>
      <c r="X1323" s="5">
        <f t="shared" si="41"/>
        <v>1200</v>
      </c>
      <c r="Y1323" s="16">
        <v>2020470000</v>
      </c>
      <c r="Z1323" s="20">
        <v>1872</v>
      </c>
      <c r="AA1323" s="20">
        <v>1927</v>
      </c>
      <c r="AB1323" s="22">
        <v>1983</v>
      </c>
      <c r="AC1323" s="56"/>
    </row>
    <row r="1324" spans="1:29" s="4" customFormat="1" ht="13.5" hidden="1" customHeight="1" x14ac:dyDescent="0.25">
      <c r="A1324" s="25">
        <v>4</v>
      </c>
      <c r="B1324" s="24" t="s">
        <v>1952</v>
      </c>
      <c r="C1324" s="24" t="s">
        <v>161</v>
      </c>
      <c r="D1324" s="25">
        <v>28</v>
      </c>
      <c r="E1324" s="25" t="s">
        <v>1092</v>
      </c>
      <c r="F1324" s="24" t="s">
        <v>163</v>
      </c>
      <c r="G1324" s="24" t="s">
        <v>1093</v>
      </c>
      <c r="H1324" s="24" t="s">
        <v>59</v>
      </c>
      <c r="I1324" s="24"/>
      <c r="J1324" s="24" t="s">
        <v>106</v>
      </c>
      <c r="K1324" s="24" t="s">
        <v>165</v>
      </c>
      <c r="L1324" s="26">
        <v>12</v>
      </c>
      <c r="M1324" s="27">
        <v>2802</v>
      </c>
      <c r="N1324" s="35" t="s">
        <v>1984</v>
      </c>
      <c r="O1324" s="29" t="s">
        <v>1094</v>
      </c>
      <c r="P1324" s="29" t="s">
        <v>64</v>
      </c>
      <c r="Q1324" s="30">
        <v>2</v>
      </c>
      <c r="R1324" s="6" t="s">
        <v>41</v>
      </c>
      <c r="S1324" s="8">
        <v>0</v>
      </c>
      <c r="T1324" s="23">
        <v>0</v>
      </c>
      <c r="U1324" s="23">
        <v>0</v>
      </c>
      <c r="V1324" s="23">
        <v>0</v>
      </c>
      <c r="W1324" s="5">
        <f t="shared" si="40"/>
        <v>0</v>
      </c>
      <c r="X1324" s="5">
        <f t="shared" si="41"/>
        <v>2</v>
      </c>
      <c r="Y1324" s="16">
        <v>0</v>
      </c>
      <c r="Z1324" s="20">
        <v>450</v>
      </c>
      <c r="AA1324" s="20">
        <v>450</v>
      </c>
      <c r="AB1324" s="20">
        <v>0</v>
      </c>
      <c r="AC1324" s="51"/>
    </row>
    <row r="1325" spans="1:29" s="4" customFormat="1" ht="13.5" hidden="1" customHeight="1" x14ac:dyDescent="0.25">
      <c r="A1325" s="25">
        <v>4</v>
      </c>
      <c r="B1325" s="24" t="s">
        <v>1952</v>
      </c>
      <c r="C1325" s="24" t="s">
        <v>175</v>
      </c>
      <c r="D1325" s="25">
        <v>30</v>
      </c>
      <c r="E1325" s="25" t="s">
        <v>176</v>
      </c>
      <c r="F1325" s="24" t="s">
        <v>163</v>
      </c>
      <c r="G1325" s="24" t="s">
        <v>177</v>
      </c>
      <c r="H1325" s="24" t="s">
        <v>35</v>
      </c>
      <c r="I1325" s="24"/>
      <c r="J1325" s="24" t="s">
        <v>106</v>
      </c>
      <c r="K1325" s="24" t="s">
        <v>178</v>
      </c>
      <c r="L1325" s="26">
        <v>13</v>
      </c>
      <c r="M1325" s="27">
        <v>2606</v>
      </c>
      <c r="N1325" s="35" t="s">
        <v>1988</v>
      </c>
      <c r="O1325" s="29" t="s">
        <v>458</v>
      </c>
      <c r="P1325" s="29" t="s">
        <v>47</v>
      </c>
      <c r="Q1325" s="30">
        <v>4</v>
      </c>
      <c r="R1325" s="6" t="s">
        <v>41</v>
      </c>
      <c r="S1325" s="8">
        <v>1</v>
      </c>
      <c r="T1325" s="23">
        <v>0</v>
      </c>
      <c r="U1325" s="23">
        <v>0</v>
      </c>
      <c r="V1325" s="23">
        <v>0</v>
      </c>
      <c r="W1325" s="5">
        <f t="shared" si="40"/>
        <v>1</v>
      </c>
      <c r="X1325" s="5">
        <f t="shared" si="41"/>
        <v>3</v>
      </c>
      <c r="Y1325" s="16">
        <v>277690000</v>
      </c>
      <c r="Z1325" s="20">
        <v>257</v>
      </c>
      <c r="AA1325" s="20">
        <v>265</v>
      </c>
      <c r="AB1325" s="20">
        <v>273</v>
      </c>
      <c r="AC1325" s="51"/>
    </row>
    <row r="1326" spans="1:29" s="4" customFormat="1" ht="13.5" hidden="1" customHeight="1" x14ac:dyDescent="0.25">
      <c r="A1326" s="25">
        <v>4</v>
      </c>
      <c r="B1326" s="24" t="s">
        <v>1952</v>
      </c>
      <c r="C1326" s="24" t="s">
        <v>175</v>
      </c>
      <c r="D1326" s="25">
        <v>31</v>
      </c>
      <c r="E1326" s="25" t="s">
        <v>181</v>
      </c>
      <c r="F1326" s="24" t="s">
        <v>163</v>
      </c>
      <c r="G1326" s="24" t="s">
        <v>177</v>
      </c>
      <c r="H1326" s="24" t="s">
        <v>35</v>
      </c>
      <c r="I1326" s="24"/>
      <c r="J1326" s="24" t="s">
        <v>106</v>
      </c>
      <c r="K1326" s="24" t="s">
        <v>178</v>
      </c>
      <c r="L1326" s="26">
        <v>13</v>
      </c>
      <c r="M1326" s="27">
        <v>2606</v>
      </c>
      <c r="N1326" s="35" t="s">
        <v>1988</v>
      </c>
      <c r="O1326" s="29" t="s">
        <v>182</v>
      </c>
      <c r="P1326" s="29" t="s">
        <v>183</v>
      </c>
      <c r="Q1326" s="30">
        <v>4</v>
      </c>
      <c r="R1326" s="6" t="s">
        <v>41</v>
      </c>
      <c r="S1326" s="8">
        <v>1</v>
      </c>
      <c r="T1326" s="23">
        <v>0</v>
      </c>
      <c r="U1326" s="23">
        <v>0</v>
      </c>
      <c r="V1326" s="23">
        <v>0</v>
      </c>
      <c r="W1326" s="5">
        <f t="shared" si="40"/>
        <v>1</v>
      </c>
      <c r="X1326" s="5">
        <f t="shared" si="41"/>
        <v>3</v>
      </c>
      <c r="Y1326" s="16">
        <v>402095000</v>
      </c>
      <c r="Z1326" s="20">
        <v>373</v>
      </c>
      <c r="AA1326" s="20">
        <v>384</v>
      </c>
      <c r="AB1326" s="20">
        <v>395</v>
      </c>
      <c r="AC1326" s="51"/>
    </row>
    <row r="1327" spans="1:29" s="4" customFormat="1" ht="13.5" hidden="1" customHeight="1" x14ac:dyDescent="0.25">
      <c r="A1327" s="32">
        <v>4</v>
      </c>
      <c r="B1327" s="31" t="s">
        <v>1952</v>
      </c>
      <c r="C1327" s="31" t="s">
        <v>175</v>
      </c>
      <c r="D1327" s="32">
        <v>32</v>
      </c>
      <c r="E1327" s="32" t="s">
        <v>184</v>
      </c>
      <c r="F1327" s="31" t="s">
        <v>163</v>
      </c>
      <c r="G1327" s="31" t="s">
        <v>177</v>
      </c>
      <c r="H1327" s="31" t="s">
        <v>35</v>
      </c>
      <c r="I1327" s="31"/>
      <c r="J1327" s="31" t="s">
        <v>106</v>
      </c>
      <c r="K1327" s="31" t="s">
        <v>178</v>
      </c>
      <c r="L1327" s="33">
        <v>13</v>
      </c>
      <c r="M1327" s="34">
        <v>2606</v>
      </c>
      <c r="N1327" s="35" t="s">
        <v>1988</v>
      </c>
      <c r="O1327" s="36" t="s">
        <v>185</v>
      </c>
      <c r="P1327" s="36" t="s">
        <v>40</v>
      </c>
      <c r="Q1327" s="37">
        <v>4</v>
      </c>
      <c r="R1327" s="7" t="s">
        <v>41</v>
      </c>
      <c r="S1327" s="9">
        <v>1</v>
      </c>
      <c r="T1327" s="23">
        <v>0</v>
      </c>
      <c r="U1327" s="23">
        <v>0</v>
      </c>
      <c r="V1327" s="23">
        <v>0</v>
      </c>
      <c r="W1327" s="5">
        <f t="shared" si="40"/>
        <v>1</v>
      </c>
      <c r="X1327" s="5">
        <f t="shared" si="41"/>
        <v>3</v>
      </c>
      <c r="Y1327" s="19">
        <v>277690000</v>
      </c>
      <c r="Z1327" s="20">
        <v>257</v>
      </c>
      <c r="AA1327" s="20">
        <v>265</v>
      </c>
      <c r="AB1327" s="21">
        <v>273</v>
      </c>
      <c r="AC1327" s="52"/>
    </row>
    <row r="1328" spans="1:29" s="4" customFormat="1" ht="13.5" hidden="1" customHeight="1" x14ac:dyDescent="0.25">
      <c r="A1328" s="25">
        <v>4</v>
      </c>
      <c r="B1328" s="24" t="s">
        <v>1952</v>
      </c>
      <c r="C1328" s="24" t="s">
        <v>186</v>
      </c>
      <c r="D1328" s="25">
        <v>33</v>
      </c>
      <c r="E1328" s="25" t="s">
        <v>187</v>
      </c>
      <c r="F1328" s="24" t="s">
        <v>188</v>
      </c>
      <c r="G1328" s="24" t="s">
        <v>189</v>
      </c>
      <c r="H1328" s="24" t="s">
        <v>59</v>
      </c>
      <c r="I1328" s="24"/>
      <c r="J1328" s="24" t="s">
        <v>106</v>
      </c>
      <c r="K1328" s="24" t="s">
        <v>190</v>
      </c>
      <c r="L1328" s="26">
        <v>14</v>
      </c>
      <c r="M1328" s="27">
        <v>2405</v>
      </c>
      <c r="N1328" s="28" t="s">
        <v>1989</v>
      </c>
      <c r="O1328" s="29" t="s">
        <v>1529</v>
      </c>
      <c r="P1328" s="29" t="s">
        <v>193</v>
      </c>
      <c r="Q1328" s="30">
        <v>100</v>
      </c>
      <c r="R1328" s="6" t="s">
        <v>41</v>
      </c>
      <c r="S1328" s="8">
        <v>25</v>
      </c>
      <c r="T1328" s="23">
        <v>0</v>
      </c>
      <c r="U1328" s="23">
        <v>0</v>
      </c>
      <c r="V1328" s="23">
        <v>0</v>
      </c>
      <c r="W1328" s="5">
        <f t="shared" si="40"/>
        <v>25</v>
      </c>
      <c r="X1328" s="5">
        <f t="shared" si="41"/>
        <v>75</v>
      </c>
      <c r="Y1328" s="13">
        <v>625000000</v>
      </c>
      <c r="Z1328" s="20">
        <v>643</v>
      </c>
      <c r="AA1328" s="20">
        <v>662</v>
      </c>
      <c r="AB1328" s="20">
        <v>681</v>
      </c>
      <c r="AC1328" s="51"/>
    </row>
    <row r="1329" spans="1:29" s="4" customFormat="1" ht="13.5" hidden="1" customHeight="1" x14ac:dyDescent="0.25">
      <c r="A1329" s="25">
        <v>4</v>
      </c>
      <c r="B1329" s="24" t="s">
        <v>1952</v>
      </c>
      <c r="C1329" s="24" t="s">
        <v>186</v>
      </c>
      <c r="D1329" s="25">
        <v>38</v>
      </c>
      <c r="E1329" s="25" t="s">
        <v>194</v>
      </c>
      <c r="F1329" s="24" t="s">
        <v>188</v>
      </c>
      <c r="G1329" s="24" t="s">
        <v>195</v>
      </c>
      <c r="H1329" s="24" t="s">
        <v>35</v>
      </c>
      <c r="I1329" s="24"/>
      <c r="J1329" s="24" t="s">
        <v>106</v>
      </c>
      <c r="K1329" s="24" t="s">
        <v>190</v>
      </c>
      <c r="L1329" s="26">
        <v>14</v>
      </c>
      <c r="M1329" s="27">
        <v>2405</v>
      </c>
      <c r="N1329" s="28" t="s">
        <v>1989</v>
      </c>
      <c r="O1329" s="29" t="s">
        <v>1990</v>
      </c>
      <c r="P1329" s="29" t="s">
        <v>197</v>
      </c>
      <c r="Q1329" s="30">
        <v>80</v>
      </c>
      <c r="R1329" s="6" t="s">
        <v>41</v>
      </c>
      <c r="S1329" s="8">
        <v>20</v>
      </c>
      <c r="T1329" s="23">
        <v>0</v>
      </c>
      <c r="U1329" s="23">
        <v>0</v>
      </c>
      <c r="V1329" s="23">
        <v>0</v>
      </c>
      <c r="W1329" s="5">
        <f t="shared" si="40"/>
        <v>20</v>
      </c>
      <c r="X1329" s="5">
        <f t="shared" si="41"/>
        <v>60</v>
      </c>
      <c r="Y1329" s="13">
        <v>2379245000</v>
      </c>
      <c r="Z1329" s="20">
        <v>2205</v>
      </c>
      <c r="AA1329" s="20">
        <v>2269</v>
      </c>
      <c r="AB1329" s="20">
        <v>2335</v>
      </c>
      <c r="AC1329" s="51"/>
    </row>
    <row r="1330" spans="1:29" s="4" customFormat="1" ht="13.5" hidden="1" customHeight="1" x14ac:dyDescent="0.25">
      <c r="A1330" s="25">
        <v>4</v>
      </c>
      <c r="B1330" s="24" t="s">
        <v>1952</v>
      </c>
      <c r="C1330" s="24" t="s">
        <v>186</v>
      </c>
      <c r="D1330" s="25">
        <v>39</v>
      </c>
      <c r="E1330" s="25" t="s">
        <v>198</v>
      </c>
      <c r="F1330" s="24" t="s">
        <v>188</v>
      </c>
      <c r="G1330" s="24" t="s">
        <v>195</v>
      </c>
      <c r="H1330" s="24" t="s">
        <v>35</v>
      </c>
      <c r="I1330" s="24"/>
      <c r="J1330" s="24" t="s">
        <v>106</v>
      </c>
      <c r="K1330" s="24" t="s">
        <v>190</v>
      </c>
      <c r="L1330" s="26">
        <v>14</v>
      </c>
      <c r="M1330" s="27">
        <v>2405</v>
      </c>
      <c r="N1330" s="28" t="s">
        <v>1989</v>
      </c>
      <c r="O1330" s="29" t="s">
        <v>1991</v>
      </c>
      <c r="P1330" s="29" t="s">
        <v>200</v>
      </c>
      <c r="Q1330" s="30">
        <v>1480</v>
      </c>
      <c r="R1330" s="6" t="s">
        <v>41</v>
      </c>
      <c r="S1330" s="8">
        <v>370</v>
      </c>
      <c r="T1330" s="23">
        <v>0</v>
      </c>
      <c r="U1330" s="23">
        <v>0</v>
      </c>
      <c r="V1330" s="23">
        <v>0</v>
      </c>
      <c r="W1330" s="5">
        <f t="shared" si="40"/>
        <v>370</v>
      </c>
      <c r="X1330" s="5">
        <f t="shared" si="41"/>
        <v>1110</v>
      </c>
      <c r="Y1330" s="13">
        <v>777531000</v>
      </c>
      <c r="Z1330" s="20">
        <v>722</v>
      </c>
      <c r="AA1330" s="20">
        <v>744</v>
      </c>
      <c r="AB1330" s="20">
        <v>766</v>
      </c>
      <c r="AC1330" s="51"/>
    </row>
    <row r="1331" spans="1:29" s="4" customFormat="1" ht="13.5" hidden="1" customHeight="1" x14ac:dyDescent="0.25">
      <c r="A1331" s="25">
        <v>4</v>
      </c>
      <c r="B1331" s="24" t="s">
        <v>1952</v>
      </c>
      <c r="C1331" s="24" t="s">
        <v>186</v>
      </c>
      <c r="D1331" s="25">
        <v>40</v>
      </c>
      <c r="E1331" s="25" t="s">
        <v>201</v>
      </c>
      <c r="F1331" s="24" t="s">
        <v>188</v>
      </c>
      <c r="G1331" s="24" t="s">
        <v>195</v>
      </c>
      <c r="H1331" s="24" t="s">
        <v>35</v>
      </c>
      <c r="I1331" s="24"/>
      <c r="J1331" s="24" t="s">
        <v>106</v>
      </c>
      <c r="K1331" s="24" t="s">
        <v>190</v>
      </c>
      <c r="L1331" s="26">
        <v>14</v>
      </c>
      <c r="M1331" s="27">
        <v>2405</v>
      </c>
      <c r="N1331" s="28" t="s">
        <v>1989</v>
      </c>
      <c r="O1331" s="29" t="s">
        <v>592</v>
      </c>
      <c r="P1331" s="29" t="s">
        <v>203</v>
      </c>
      <c r="Q1331" s="30">
        <v>60</v>
      </c>
      <c r="R1331" s="6" t="s">
        <v>41</v>
      </c>
      <c r="S1331" s="8">
        <v>15</v>
      </c>
      <c r="T1331" s="23">
        <v>0</v>
      </c>
      <c r="U1331" s="23">
        <v>0</v>
      </c>
      <c r="V1331" s="23">
        <v>0</v>
      </c>
      <c r="W1331" s="5">
        <f t="shared" si="40"/>
        <v>15</v>
      </c>
      <c r="X1331" s="5">
        <f t="shared" si="41"/>
        <v>45</v>
      </c>
      <c r="Y1331" s="13">
        <v>357664000</v>
      </c>
      <c r="Z1331" s="20">
        <v>331</v>
      </c>
      <c r="AA1331" s="20">
        <v>339</v>
      </c>
      <c r="AB1331" s="20">
        <v>349</v>
      </c>
      <c r="AC1331" s="51"/>
    </row>
    <row r="1332" spans="1:29" s="4" customFormat="1" ht="13.5" hidden="1" customHeight="1" x14ac:dyDescent="0.25">
      <c r="A1332" s="25">
        <v>4</v>
      </c>
      <c r="B1332" s="24" t="s">
        <v>1952</v>
      </c>
      <c r="C1332" s="24" t="s">
        <v>186</v>
      </c>
      <c r="D1332" s="25">
        <v>34</v>
      </c>
      <c r="E1332" s="25" t="s">
        <v>204</v>
      </c>
      <c r="F1332" s="24" t="s">
        <v>188</v>
      </c>
      <c r="G1332" s="24" t="s">
        <v>205</v>
      </c>
      <c r="H1332" s="24" t="s">
        <v>35</v>
      </c>
      <c r="I1332" s="24"/>
      <c r="J1332" s="24" t="s">
        <v>106</v>
      </c>
      <c r="K1332" s="24" t="s">
        <v>190</v>
      </c>
      <c r="L1332" s="26">
        <v>15</v>
      </c>
      <c r="M1332" s="27">
        <v>2495</v>
      </c>
      <c r="N1332" s="28" t="s">
        <v>1992</v>
      </c>
      <c r="O1332" s="29" t="s">
        <v>1993</v>
      </c>
      <c r="P1332" s="29" t="s">
        <v>208</v>
      </c>
      <c r="Q1332" s="30">
        <v>120</v>
      </c>
      <c r="R1332" s="6" t="s">
        <v>41</v>
      </c>
      <c r="S1332" s="8">
        <v>30</v>
      </c>
      <c r="T1332" s="23">
        <v>0</v>
      </c>
      <c r="U1332" s="23">
        <v>0</v>
      </c>
      <c r="V1332" s="23">
        <v>0</v>
      </c>
      <c r="W1332" s="5">
        <f t="shared" si="40"/>
        <v>30</v>
      </c>
      <c r="X1332" s="5">
        <f t="shared" si="41"/>
        <v>90</v>
      </c>
      <c r="Y1332" s="13">
        <v>770867000</v>
      </c>
      <c r="Z1332" s="20">
        <v>715</v>
      </c>
      <c r="AA1332" s="20">
        <v>735</v>
      </c>
      <c r="AB1332" s="20">
        <v>757</v>
      </c>
      <c r="AC1332" s="51"/>
    </row>
    <row r="1333" spans="1:29" s="4" customFormat="1" ht="13.5" hidden="1" customHeight="1" x14ac:dyDescent="0.25">
      <c r="A1333" s="25">
        <v>4</v>
      </c>
      <c r="B1333" s="24" t="s">
        <v>1952</v>
      </c>
      <c r="C1333" s="24" t="s">
        <v>186</v>
      </c>
      <c r="D1333" s="25">
        <v>35</v>
      </c>
      <c r="E1333" s="25" t="s">
        <v>209</v>
      </c>
      <c r="F1333" s="24" t="s">
        <v>188</v>
      </c>
      <c r="G1333" s="24" t="s">
        <v>205</v>
      </c>
      <c r="H1333" s="24" t="s">
        <v>35</v>
      </c>
      <c r="I1333" s="24"/>
      <c r="J1333" s="24" t="s">
        <v>106</v>
      </c>
      <c r="K1333" s="24" t="s">
        <v>190</v>
      </c>
      <c r="L1333" s="26">
        <v>15</v>
      </c>
      <c r="M1333" s="27">
        <v>2495</v>
      </c>
      <c r="N1333" s="28" t="s">
        <v>1992</v>
      </c>
      <c r="O1333" s="29" t="s">
        <v>1994</v>
      </c>
      <c r="P1333" s="29" t="s">
        <v>211</v>
      </c>
      <c r="Q1333" s="30">
        <v>13200</v>
      </c>
      <c r="R1333" s="6" t="s">
        <v>41</v>
      </c>
      <c r="S1333" s="8">
        <v>3300</v>
      </c>
      <c r="T1333" s="23">
        <v>0</v>
      </c>
      <c r="U1333" s="23">
        <v>0</v>
      </c>
      <c r="V1333" s="23">
        <v>0</v>
      </c>
      <c r="W1333" s="5">
        <f t="shared" si="40"/>
        <v>3300</v>
      </c>
      <c r="X1333" s="5">
        <f t="shared" si="41"/>
        <v>9900</v>
      </c>
      <c r="Y1333" s="13">
        <v>1542844000</v>
      </c>
      <c r="Z1333" s="20">
        <v>1429</v>
      </c>
      <c r="AA1333" s="20">
        <v>1471</v>
      </c>
      <c r="AB1333" s="20">
        <v>1514</v>
      </c>
      <c r="AC1333" s="51"/>
    </row>
    <row r="1334" spans="1:29" s="4" customFormat="1" ht="13.5" hidden="1" customHeight="1" x14ac:dyDescent="0.25">
      <c r="A1334" s="25">
        <v>4</v>
      </c>
      <c r="B1334" s="24" t="s">
        <v>1952</v>
      </c>
      <c r="C1334" s="24" t="s">
        <v>186</v>
      </c>
      <c r="D1334" s="25">
        <v>36</v>
      </c>
      <c r="E1334" s="25" t="s">
        <v>212</v>
      </c>
      <c r="F1334" s="24" t="s">
        <v>188</v>
      </c>
      <c r="G1334" s="24" t="s">
        <v>205</v>
      </c>
      <c r="H1334" s="24" t="s">
        <v>35</v>
      </c>
      <c r="I1334" s="24"/>
      <c r="J1334" s="24" t="s">
        <v>106</v>
      </c>
      <c r="K1334" s="24" t="s">
        <v>190</v>
      </c>
      <c r="L1334" s="26">
        <v>15</v>
      </c>
      <c r="M1334" s="27">
        <v>2495</v>
      </c>
      <c r="N1334" s="28" t="s">
        <v>1992</v>
      </c>
      <c r="O1334" s="29" t="s">
        <v>1995</v>
      </c>
      <c r="P1334" s="29" t="s">
        <v>200</v>
      </c>
      <c r="Q1334" s="30">
        <v>6400</v>
      </c>
      <c r="R1334" s="6" t="s">
        <v>41</v>
      </c>
      <c r="S1334" s="8">
        <v>1600</v>
      </c>
      <c r="T1334" s="23">
        <v>0</v>
      </c>
      <c r="U1334" s="23">
        <v>0</v>
      </c>
      <c r="V1334" s="23">
        <v>0</v>
      </c>
      <c r="W1334" s="5">
        <f t="shared" si="40"/>
        <v>1600</v>
      </c>
      <c r="X1334" s="5">
        <f t="shared" si="41"/>
        <v>4800</v>
      </c>
      <c r="Y1334" s="13">
        <v>1157411000</v>
      </c>
      <c r="Z1334" s="20">
        <v>1072</v>
      </c>
      <c r="AA1334" s="20">
        <v>1103</v>
      </c>
      <c r="AB1334" s="20">
        <v>1135</v>
      </c>
      <c r="AC1334" s="51"/>
    </row>
    <row r="1335" spans="1:29" s="4" customFormat="1" ht="13.5" hidden="1" customHeight="1" x14ac:dyDescent="0.25">
      <c r="A1335" s="25">
        <v>4</v>
      </c>
      <c r="B1335" s="24" t="s">
        <v>1952</v>
      </c>
      <c r="C1335" s="24" t="s">
        <v>186</v>
      </c>
      <c r="D1335" s="25">
        <v>37</v>
      </c>
      <c r="E1335" s="25" t="s">
        <v>214</v>
      </c>
      <c r="F1335" s="24" t="s">
        <v>188</v>
      </c>
      <c r="G1335" s="24" t="s">
        <v>205</v>
      </c>
      <c r="H1335" s="24" t="s">
        <v>35</v>
      </c>
      <c r="I1335" s="24"/>
      <c r="J1335" s="24" t="s">
        <v>106</v>
      </c>
      <c r="K1335" s="24" t="s">
        <v>190</v>
      </c>
      <c r="L1335" s="26">
        <v>15</v>
      </c>
      <c r="M1335" s="27">
        <v>2495</v>
      </c>
      <c r="N1335" s="28" t="s">
        <v>1992</v>
      </c>
      <c r="O1335" s="29" t="s">
        <v>1996</v>
      </c>
      <c r="P1335" s="29" t="s">
        <v>64</v>
      </c>
      <c r="Q1335" s="30">
        <v>4000</v>
      </c>
      <c r="R1335" s="6" t="s">
        <v>41</v>
      </c>
      <c r="S1335" s="8">
        <v>1000</v>
      </c>
      <c r="T1335" s="23">
        <v>0</v>
      </c>
      <c r="U1335" s="23">
        <v>0</v>
      </c>
      <c r="V1335" s="23">
        <v>0</v>
      </c>
      <c r="W1335" s="5">
        <f t="shared" si="40"/>
        <v>1000</v>
      </c>
      <c r="X1335" s="5">
        <f t="shared" si="41"/>
        <v>3000</v>
      </c>
      <c r="Y1335" s="13">
        <v>1003015000</v>
      </c>
      <c r="Z1335" s="20">
        <v>929</v>
      </c>
      <c r="AA1335" s="20">
        <v>956</v>
      </c>
      <c r="AB1335" s="20">
        <v>984</v>
      </c>
      <c r="AC1335" s="51"/>
    </row>
    <row r="1336" spans="1:29" s="4" customFormat="1" ht="13.5" hidden="1" customHeight="1" x14ac:dyDescent="0.25">
      <c r="A1336" s="25">
        <v>4</v>
      </c>
      <c r="B1336" s="24" t="s">
        <v>1952</v>
      </c>
      <c r="C1336" s="24" t="s">
        <v>216</v>
      </c>
      <c r="D1336" s="25">
        <v>43</v>
      </c>
      <c r="E1336" s="25" t="s">
        <v>217</v>
      </c>
      <c r="F1336" s="24" t="s">
        <v>163</v>
      </c>
      <c r="G1336" s="24" t="s">
        <v>218</v>
      </c>
      <c r="H1336" s="24" t="s">
        <v>35</v>
      </c>
      <c r="I1336" s="24"/>
      <c r="J1336" s="24" t="s">
        <v>106</v>
      </c>
      <c r="K1336" s="24" t="s">
        <v>219</v>
      </c>
      <c r="L1336" s="26">
        <v>16</v>
      </c>
      <c r="M1336" s="27">
        <v>2481</v>
      </c>
      <c r="N1336" s="28" t="s">
        <v>1997</v>
      </c>
      <c r="O1336" s="29" t="s">
        <v>1998</v>
      </c>
      <c r="P1336" s="29" t="s">
        <v>84</v>
      </c>
      <c r="Q1336" s="30">
        <v>2400</v>
      </c>
      <c r="R1336" s="6" t="s">
        <v>41</v>
      </c>
      <c r="S1336" s="8">
        <v>600</v>
      </c>
      <c r="T1336" s="23">
        <v>0</v>
      </c>
      <c r="U1336" s="23">
        <v>0</v>
      </c>
      <c r="V1336" s="23">
        <v>0</v>
      </c>
      <c r="W1336" s="5">
        <f t="shared" si="40"/>
        <v>600</v>
      </c>
      <c r="X1336" s="5">
        <f t="shared" si="41"/>
        <v>1800</v>
      </c>
      <c r="Y1336" s="13">
        <v>226595000</v>
      </c>
      <c r="Z1336" s="20">
        <v>210</v>
      </c>
      <c r="AA1336" s="20">
        <v>217</v>
      </c>
      <c r="AB1336" s="20">
        <v>223</v>
      </c>
      <c r="AC1336" s="51"/>
    </row>
    <row r="1337" spans="1:29" s="4" customFormat="1" ht="13.5" hidden="1" customHeight="1" x14ac:dyDescent="0.25">
      <c r="A1337" s="25">
        <v>4</v>
      </c>
      <c r="B1337" s="24" t="s">
        <v>1952</v>
      </c>
      <c r="C1337" s="24" t="s">
        <v>216</v>
      </c>
      <c r="D1337" s="25">
        <v>44</v>
      </c>
      <c r="E1337" s="25" t="s">
        <v>222</v>
      </c>
      <c r="F1337" s="24" t="s">
        <v>163</v>
      </c>
      <c r="G1337" s="24" t="s">
        <v>218</v>
      </c>
      <c r="H1337" s="24" t="s">
        <v>35</v>
      </c>
      <c r="I1337" s="24"/>
      <c r="J1337" s="24" t="s">
        <v>106</v>
      </c>
      <c r="K1337" s="24" t="s">
        <v>219</v>
      </c>
      <c r="L1337" s="26">
        <v>16</v>
      </c>
      <c r="M1337" s="27">
        <v>2481</v>
      </c>
      <c r="N1337" s="28" t="s">
        <v>1997</v>
      </c>
      <c r="O1337" s="29" t="s">
        <v>1999</v>
      </c>
      <c r="P1337" s="29" t="s">
        <v>224</v>
      </c>
      <c r="Q1337" s="30">
        <v>10000</v>
      </c>
      <c r="R1337" s="6" t="s">
        <v>41</v>
      </c>
      <c r="S1337" s="8">
        <v>2500</v>
      </c>
      <c r="T1337" s="23">
        <v>0</v>
      </c>
      <c r="U1337" s="23">
        <v>0</v>
      </c>
      <c r="V1337" s="23">
        <v>0</v>
      </c>
      <c r="W1337" s="5">
        <f t="shared" si="40"/>
        <v>2500</v>
      </c>
      <c r="X1337" s="5">
        <f t="shared" si="41"/>
        <v>7500</v>
      </c>
      <c r="Y1337" s="13">
        <v>757537000</v>
      </c>
      <c r="Z1337" s="20">
        <v>702</v>
      </c>
      <c r="AA1337" s="20">
        <v>722</v>
      </c>
      <c r="AB1337" s="20">
        <v>743</v>
      </c>
      <c r="AC1337" s="51"/>
    </row>
    <row r="1338" spans="1:29" s="4" customFormat="1" ht="13.5" hidden="1" customHeight="1" x14ac:dyDescent="0.25">
      <c r="A1338" s="25">
        <v>4</v>
      </c>
      <c r="B1338" s="24" t="s">
        <v>1952</v>
      </c>
      <c r="C1338" s="24" t="s">
        <v>216</v>
      </c>
      <c r="D1338" s="25">
        <v>45</v>
      </c>
      <c r="E1338" s="25" t="s">
        <v>225</v>
      </c>
      <c r="F1338" s="24" t="s">
        <v>163</v>
      </c>
      <c r="G1338" s="24" t="s">
        <v>218</v>
      </c>
      <c r="H1338" s="24" t="s">
        <v>35</v>
      </c>
      <c r="I1338" s="24"/>
      <c r="J1338" s="24" t="s">
        <v>106</v>
      </c>
      <c r="K1338" s="24" t="s">
        <v>219</v>
      </c>
      <c r="L1338" s="26">
        <v>16</v>
      </c>
      <c r="M1338" s="27">
        <v>2481</v>
      </c>
      <c r="N1338" s="28" t="s">
        <v>1997</v>
      </c>
      <c r="O1338" s="29" t="s">
        <v>2000</v>
      </c>
      <c r="P1338" s="29" t="s">
        <v>227</v>
      </c>
      <c r="Q1338" s="30">
        <v>15000</v>
      </c>
      <c r="R1338" s="6" t="s">
        <v>41</v>
      </c>
      <c r="S1338" s="8">
        <v>3750</v>
      </c>
      <c r="T1338" s="23">
        <v>0</v>
      </c>
      <c r="U1338" s="23">
        <v>0</v>
      </c>
      <c r="V1338" s="23">
        <v>0</v>
      </c>
      <c r="W1338" s="5">
        <f t="shared" si="40"/>
        <v>3750</v>
      </c>
      <c r="X1338" s="5">
        <f t="shared" si="41"/>
        <v>11250</v>
      </c>
      <c r="Y1338" s="13">
        <v>984132000</v>
      </c>
      <c r="Z1338" s="20">
        <v>912</v>
      </c>
      <c r="AA1338" s="20">
        <v>939</v>
      </c>
      <c r="AB1338" s="20">
        <v>966</v>
      </c>
      <c r="AC1338" s="51"/>
    </row>
    <row r="1339" spans="1:29" s="4" customFormat="1" ht="13.5" hidden="1" customHeight="1" x14ac:dyDescent="0.25">
      <c r="A1339" s="25">
        <v>4</v>
      </c>
      <c r="B1339" s="24" t="s">
        <v>1952</v>
      </c>
      <c r="C1339" s="24" t="s">
        <v>228</v>
      </c>
      <c r="D1339" s="25">
        <v>50</v>
      </c>
      <c r="E1339" s="25" t="s">
        <v>229</v>
      </c>
      <c r="F1339" s="24" t="s">
        <v>230</v>
      </c>
      <c r="G1339" s="24" t="s">
        <v>231</v>
      </c>
      <c r="H1339" s="24" t="s">
        <v>59</v>
      </c>
      <c r="I1339" s="24" t="s">
        <v>232</v>
      </c>
      <c r="J1339" s="24" t="s">
        <v>233</v>
      </c>
      <c r="K1339" s="24" t="s">
        <v>234</v>
      </c>
      <c r="L1339" s="26">
        <v>17</v>
      </c>
      <c r="M1339" s="27">
        <v>2615</v>
      </c>
      <c r="N1339" s="28" t="s">
        <v>2001</v>
      </c>
      <c r="O1339" s="29" t="s">
        <v>2002</v>
      </c>
      <c r="P1339" s="29" t="s">
        <v>64</v>
      </c>
      <c r="Q1339" s="30">
        <v>61</v>
      </c>
      <c r="R1339" s="6" t="s">
        <v>41</v>
      </c>
      <c r="S1339" s="8">
        <v>15</v>
      </c>
      <c r="T1339" s="23">
        <v>0</v>
      </c>
      <c r="U1339" s="23">
        <v>0</v>
      </c>
      <c r="V1339" s="23">
        <v>0</v>
      </c>
      <c r="W1339" s="5">
        <f t="shared" si="40"/>
        <v>15</v>
      </c>
      <c r="X1339" s="5">
        <f t="shared" si="41"/>
        <v>46</v>
      </c>
      <c r="Y1339" s="13">
        <v>2778465000</v>
      </c>
      <c r="Z1339" s="20">
        <v>2316</v>
      </c>
      <c r="AA1339" s="20">
        <v>2383</v>
      </c>
      <c r="AB1339" s="20">
        <v>2453</v>
      </c>
      <c r="AC1339" s="51"/>
    </row>
    <row r="1340" spans="1:29" s="4" customFormat="1" ht="13.5" hidden="1" customHeight="1" x14ac:dyDescent="0.25">
      <c r="A1340" s="25">
        <v>4</v>
      </c>
      <c r="B1340" s="24" t="s">
        <v>1952</v>
      </c>
      <c r="C1340" s="24" t="s">
        <v>228</v>
      </c>
      <c r="D1340" s="25">
        <v>51</v>
      </c>
      <c r="E1340" s="25" t="s">
        <v>237</v>
      </c>
      <c r="F1340" s="24" t="s">
        <v>230</v>
      </c>
      <c r="G1340" s="24" t="s">
        <v>238</v>
      </c>
      <c r="H1340" s="24" t="s">
        <v>59</v>
      </c>
      <c r="I1340" s="24" t="s">
        <v>232</v>
      </c>
      <c r="J1340" s="24" t="s">
        <v>233</v>
      </c>
      <c r="K1340" s="24" t="s">
        <v>234</v>
      </c>
      <c r="L1340" s="26">
        <v>17</v>
      </c>
      <c r="M1340" s="27">
        <v>2615</v>
      </c>
      <c r="N1340" s="28" t="s">
        <v>2001</v>
      </c>
      <c r="O1340" s="29" t="s">
        <v>2003</v>
      </c>
      <c r="P1340" s="29" t="s">
        <v>240</v>
      </c>
      <c r="Q1340" s="30">
        <v>840</v>
      </c>
      <c r="R1340" s="6" t="s">
        <v>41</v>
      </c>
      <c r="S1340" s="8">
        <v>210</v>
      </c>
      <c r="T1340" s="23">
        <v>0</v>
      </c>
      <c r="U1340" s="23">
        <v>0</v>
      </c>
      <c r="V1340" s="23">
        <v>0</v>
      </c>
      <c r="W1340" s="5">
        <f t="shared" si="40"/>
        <v>210</v>
      </c>
      <c r="X1340" s="5">
        <f t="shared" si="41"/>
        <v>630</v>
      </c>
      <c r="Y1340" s="13">
        <v>2500000000</v>
      </c>
      <c r="Z1340" s="20">
        <v>2573</v>
      </c>
      <c r="AA1340" s="20">
        <v>2648</v>
      </c>
      <c r="AB1340" s="20">
        <v>2725</v>
      </c>
      <c r="AC1340" s="51"/>
    </row>
    <row r="1341" spans="1:29" s="4" customFormat="1" ht="13.5" hidden="1" customHeight="1" x14ac:dyDescent="0.25">
      <c r="A1341" s="25">
        <v>4</v>
      </c>
      <c r="B1341" s="24" t="s">
        <v>1952</v>
      </c>
      <c r="C1341" s="24" t="s">
        <v>228</v>
      </c>
      <c r="D1341" s="25">
        <v>52</v>
      </c>
      <c r="E1341" s="25" t="s">
        <v>241</v>
      </c>
      <c r="F1341" s="24" t="s">
        <v>230</v>
      </c>
      <c r="G1341" s="24" t="s">
        <v>238</v>
      </c>
      <c r="H1341" s="24" t="s">
        <v>59</v>
      </c>
      <c r="I1341" s="24" t="s">
        <v>232</v>
      </c>
      <c r="J1341" s="24" t="s">
        <v>233</v>
      </c>
      <c r="K1341" s="24" t="s">
        <v>234</v>
      </c>
      <c r="L1341" s="26">
        <v>17</v>
      </c>
      <c r="M1341" s="27">
        <v>2615</v>
      </c>
      <c r="N1341" s="28" t="s">
        <v>2001</v>
      </c>
      <c r="O1341" s="29" t="s">
        <v>2004</v>
      </c>
      <c r="P1341" s="29" t="s">
        <v>243</v>
      </c>
      <c r="Q1341" s="30">
        <v>840</v>
      </c>
      <c r="R1341" s="6" t="s">
        <v>41</v>
      </c>
      <c r="S1341" s="8">
        <v>210</v>
      </c>
      <c r="T1341" s="23">
        <v>0</v>
      </c>
      <c r="U1341" s="23">
        <v>0</v>
      </c>
      <c r="V1341" s="23">
        <v>0</v>
      </c>
      <c r="W1341" s="5">
        <f t="shared" si="40"/>
        <v>210</v>
      </c>
      <c r="X1341" s="5">
        <f t="shared" si="41"/>
        <v>630</v>
      </c>
      <c r="Y1341" s="13">
        <v>6500000000</v>
      </c>
      <c r="Z1341" s="20">
        <v>6690</v>
      </c>
      <c r="AA1341" s="20">
        <v>6885</v>
      </c>
      <c r="AB1341" s="20">
        <v>7086</v>
      </c>
      <c r="AC1341" s="51"/>
    </row>
    <row r="1342" spans="1:29" s="4" customFormat="1" ht="13.5" hidden="1" customHeight="1" x14ac:dyDescent="0.25">
      <c r="A1342" s="25">
        <v>4</v>
      </c>
      <c r="B1342" s="24" t="s">
        <v>1952</v>
      </c>
      <c r="C1342" s="24" t="s">
        <v>244</v>
      </c>
      <c r="D1342" s="25">
        <v>54</v>
      </c>
      <c r="E1342" s="25" t="s">
        <v>245</v>
      </c>
      <c r="F1342" s="24" t="s">
        <v>246</v>
      </c>
      <c r="G1342" s="24" t="s">
        <v>247</v>
      </c>
      <c r="H1342" s="24" t="s">
        <v>35</v>
      </c>
      <c r="I1342" s="24"/>
      <c r="J1342" s="24" t="s">
        <v>233</v>
      </c>
      <c r="K1342" s="24" t="s">
        <v>248</v>
      </c>
      <c r="L1342" s="26">
        <v>18</v>
      </c>
      <c r="M1342" s="27">
        <v>2627</v>
      </c>
      <c r="N1342" s="28" t="s">
        <v>2005</v>
      </c>
      <c r="O1342" s="29" t="s">
        <v>250</v>
      </c>
      <c r="P1342" s="29" t="s">
        <v>40</v>
      </c>
      <c r="Q1342" s="30">
        <v>8</v>
      </c>
      <c r="R1342" s="6" t="s">
        <v>41</v>
      </c>
      <c r="S1342" s="8">
        <v>2</v>
      </c>
      <c r="T1342" s="23">
        <v>0</v>
      </c>
      <c r="U1342" s="23">
        <v>0</v>
      </c>
      <c r="V1342" s="23">
        <v>0</v>
      </c>
      <c r="W1342" s="5">
        <f t="shared" si="40"/>
        <v>2</v>
      </c>
      <c r="X1342" s="5">
        <f t="shared" si="41"/>
        <v>6</v>
      </c>
      <c r="Y1342" s="13">
        <v>1968265000</v>
      </c>
      <c r="Z1342" s="20">
        <v>1824</v>
      </c>
      <c r="AA1342" s="20">
        <v>1877</v>
      </c>
      <c r="AB1342" s="20">
        <v>1932</v>
      </c>
      <c r="AC1342" s="51"/>
    </row>
    <row r="1343" spans="1:29" s="4" customFormat="1" ht="13.5" hidden="1" customHeight="1" x14ac:dyDescent="0.25">
      <c r="A1343" s="25">
        <v>4</v>
      </c>
      <c r="B1343" s="24" t="s">
        <v>1952</v>
      </c>
      <c r="C1343" s="24" t="s">
        <v>244</v>
      </c>
      <c r="D1343" s="25">
        <v>55</v>
      </c>
      <c r="E1343" s="25" t="s">
        <v>251</v>
      </c>
      <c r="F1343" s="24" t="s">
        <v>252</v>
      </c>
      <c r="G1343" s="24" t="s">
        <v>253</v>
      </c>
      <c r="H1343" s="24" t="s">
        <v>35</v>
      </c>
      <c r="I1343" s="24"/>
      <c r="J1343" s="24" t="s">
        <v>233</v>
      </c>
      <c r="K1343" s="24" t="s">
        <v>248</v>
      </c>
      <c r="L1343" s="26">
        <v>18</v>
      </c>
      <c r="M1343" s="27">
        <v>2627</v>
      </c>
      <c r="N1343" s="28" t="s">
        <v>2005</v>
      </c>
      <c r="O1343" s="29" t="s">
        <v>2006</v>
      </c>
      <c r="P1343" s="29" t="s">
        <v>255</v>
      </c>
      <c r="Q1343" s="30">
        <v>120</v>
      </c>
      <c r="R1343" s="6" t="s">
        <v>41</v>
      </c>
      <c r="S1343" s="8">
        <v>30</v>
      </c>
      <c r="T1343" s="23">
        <v>0</v>
      </c>
      <c r="U1343" s="23">
        <v>0</v>
      </c>
      <c r="V1343" s="23">
        <v>0</v>
      </c>
      <c r="W1343" s="5">
        <f t="shared" si="40"/>
        <v>30</v>
      </c>
      <c r="X1343" s="5">
        <f t="shared" si="41"/>
        <v>90</v>
      </c>
      <c r="Y1343" s="13">
        <v>1573945000</v>
      </c>
      <c r="Z1343" s="20">
        <v>1459</v>
      </c>
      <c r="AA1343" s="20">
        <v>1501</v>
      </c>
      <c r="AB1343" s="20">
        <v>1545</v>
      </c>
      <c r="AC1343" s="51"/>
    </row>
    <row r="1344" spans="1:29" s="4" customFormat="1" ht="13.5" hidden="1" customHeight="1" x14ac:dyDescent="0.25">
      <c r="A1344" s="25">
        <v>4</v>
      </c>
      <c r="B1344" s="24" t="s">
        <v>1952</v>
      </c>
      <c r="C1344" s="24" t="s">
        <v>186</v>
      </c>
      <c r="D1344" s="25">
        <v>56</v>
      </c>
      <c r="E1344" s="25" t="s">
        <v>256</v>
      </c>
      <c r="F1344" s="24" t="s">
        <v>188</v>
      </c>
      <c r="G1344" s="24" t="s">
        <v>257</v>
      </c>
      <c r="H1344" s="24" t="s">
        <v>35</v>
      </c>
      <c r="I1344" s="24"/>
      <c r="J1344" s="24" t="s">
        <v>233</v>
      </c>
      <c r="K1344" s="24" t="s">
        <v>258</v>
      </c>
      <c r="L1344" s="26">
        <v>19</v>
      </c>
      <c r="M1344" s="27">
        <v>2251</v>
      </c>
      <c r="N1344" s="28" t="s">
        <v>2007</v>
      </c>
      <c r="O1344" s="29" t="s">
        <v>2008</v>
      </c>
      <c r="P1344" s="29" t="s">
        <v>261</v>
      </c>
      <c r="Q1344" s="30">
        <v>120</v>
      </c>
      <c r="R1344" s="6" t="s">
        <v>41</v>
      </c>
      <c r="S1344" s="11">
        <v>30</v>
      </c>
      <c r="T1344" s="23">
        <v>0</v>
      </c>
      <c r="U1344" s="23">
        <v>0</v>
      </c>
      <c r="V1344" s="23">
        <v>0</v>
      </c>
      <c r="W1344" s="5">
        <f t="shared" si="40"/>
        <v>30</v>
      </c>
      <c r="X1344" s="5">
        <f t="shared" si="41"/>
        <v>90</v>
      </c>
      <c r="Y1344" s="13">
        <v>1311806000</v>
      </c>
      <c r="Z1344" s="20">
        <v>1215</v>
      </c>
      <c r="AA1344" s="20">
        <v>1251</v>
      </c>
      <c r="AB1344" s="20">
        <v>1287</v>
      </c>
      <c r="AC1344" s="51"/>
    </row>
    <row r="1345" spans="1:29" s="4" customFormat="1" ht="13.5" hidden="1" customHeight="1" x14ac:dyDescent="0.25">
      <c r="A1345" s="25">
        <v>4</v>
      </c>
      <c r="B1345" s="24" t="s">
        <v>1952</v>
      </c>
      <c r="C1345" s="24" t="s">
        <v>244</v>
      </c>
      <c r="D1345" s="25">
        <v>58</v>
      </c>
      <c r="E1345" s="25" t="s">
        <v>267</v>
      </c>
      <c r="F1345" s="24" t="s">
        <v>252</v>
      </c>
      <c r="G1345" s="24" t="s">
        <v>268</v>
      </c>
      <c r="H1345" s="24" t="s">
        <v>35</v>
      </c>
      <c r="I1345" s="24"/>
      <c r="J1345" s="24" t="s">
        <v>233</v>
      </c>
      <c r="K1345" s="24" t="s">
        <v>258</v>
      </c>
      <c r="L1345" s="26">
        <v>20</v>
      </c>
      <c r="M1345" s="27">
        <v>2608</v>
      </c>
      <c r="N1345" s="28" t="s">
        <v>2009</v>
      </c>
      <c r="O1345" s="29" t="s">
        <v>1446</v>
      </c>
      <c r="P1345" s="29" t="s">
        <v>270</v>
      </c>
      <c r="Q1345" s="30">
        <v>800</v>
      </c>
      <c r="R1345" s="6" t="s">
        <v>41</v>
      </c>
      <c r="S1345" s="11">
        <v>200</v>
      </c>
      <c r="T1345" s="23">
        <v>0</v>
      </c>
      <c r="U1345" s="23">
        <v>0</v>
      </c>
      <c r="V1345" s="23">
        <v>0</v>
      </c>
      <c r="W1345" s="5">
        <f t="shared" si="40"/>
        <v>200</v>
      </c>
      <c r="X1345" s="5">
        <f t="shared" si="41"/>
        <v>600</v>
      </c>
      <c r="Y1345" s="13">
        <v>1311806000</v>
      </c>
      <c r="Z1345" s="20">
        <v>1215</v>
      </c>
      <c r="AA1345" s="20">
        <v>1251</v>
      </c>
      <c r="AB1345" s="20">
        <v>1287</v>
      </c>
      <c r="AC1345" s="51"/>
    </row>
    <row r="1346" spans="1:29" s="4" customFormat="1" ht="13.5" hidden="1" customHeight="1" x14ac:dyDescent="0.25">
      <c r="A1346" s="25">
        <v>4</v>
      </c>
      <c r="B1346" s="24" t="s">
        <v>1952</v>
      </c>
      <c r="C1346" s="24" t="s">
        <v>186</v>
      </c>
      <c r="D1346" s="25">
        <v>60</v>
      </c>
      <c r="E1346" s="25" t="s">
        <v>489</v>
      </c>
      <c r="F1346" s="24" t="s">
        <v>272</v>
      </c>
      <c r="G1346" s="24" t="s">
        <v>273</v>
      </c>
      <c r="H1346" s="24" t="s">
        <v>35</v>
      </c>
      <c r="I1346" s="24"/>
      <c r="J1346" s="24" t="s">
        <v>274</v>
      </c>
      <c r="K1346" s="24" t="s">
        <v>275</v>
      </c>
      <c r="L1346" s="26">
        <v>22</v>
      </c>
      <c r="M1346" s="27">
        <v>2257</v>
      </c>
      <c r="N1346" s="28" t="s">
        <v>2010</v>
      </c>
      <c r="O1346" s="29" t="s">
        <v>2011</v>
      </c>
      <c r="P1346" s="29" t="s">
        <v>492</v>
      </c>
      <c r="Q1346" s="30">
        <v>880</v>
      </c>
      <c r="R1346" s="6" t="s">
        <v>41</v>
      </c>
      <c r="S1346" s="11">
        <v>220</v>
      </c>
      <c r="T1346" s="23">
        <v>0</v>
      </c>
      <c r="U1346" s="23">
        <v>0</v>
      </c>
      <c r="V1346" s="23">
        <v>0</v>
      </c>
      <c r="W1346" s="5">
        <f t="shared" si="40"/>
        <v>220</v>
      </c>
      <c r="X1346" s="5">
        <f t="shared" si="41"/>
        <v>660</v>
      </c>
      <c r="Y1346" s="13">
        <v>1511743000</v>
      </c>
      <c r="Z1346" s="20">
        <v>1401</v>
      </c>
      <c r="AA1346" s="20">
        <v>1442</v>
      </c>
      <c r="AB1346" s="20">
        <v>1484</v>
      </c>
      <c r="AC1346" s="51"/>
    </row>
    <row r="1347" spans="1:29" s="4" customFormat="1" ht="13.5" hidden="1" customHeight="1" x14ac:dyDescent="0.25">
      <c r="A1347" s="25">
        <v>4</v>
      </c>
      <c r="B1347" s="24" t="s">
        <v>1952</v>
      </c>
      <c r="C1347" s="24" t="s">
        <v>186</v>
      </c>
      <c r="D1347" s="25">
        <v>61</v>
      </c>
      <c r="E1347" s="25" t="s">
        <v>271</v>
      </c>
      <c r="F1347" s="24" t="s">
        <v>272</v>
      </c>
      <c r="G1347" s="24" t="s">
        <v>273</v>
      </c>
      <c r="H1347" s="24" t="s">
        <v>35</v>
      </c>
      <c r="I1347" s="24"/>
      <c r="J1347" s="24" t="s">
        <v>274</v>
      </c>
      <c r="K1347" s="24" t="s">
        <v>275</v>
      </c>
      <c r="L1347" s="26">
        <v>22</v>
      </c>
      <c r="M1347" s="27">
        <v>2257</v>
      </c>
      <c r="N1347" s="28" t="s">
        <v>2010</v>
      </c>
      <c r="O1347" s="29" t="s">
        <v>2012</v>
      </c>
      <c r="P1347" s="29" t="s">
        <v>67</v>
      </c>
      <c r="Q1347" s="30">
        <v>32</v>
      </c>
      <c r="R1347" s="6" t="s">
        <v>41</v>
      </c>
      <c r="S1347" s="11">
        <v>8</v>
      </c>
      <c r="T1347" s="23">
        <v>0</v>
      </c>
      <c r="U1347" s="23">
        <v>0</v>
      </c>
      <c r="V1347" s="23">
        <v>0</v>
      </c>
      <c r="W1347" s="5">
        <f t="shared" si="40"/>
        <v>8</v>
      </c>
      <c r="X1347" s="5">
        <f t="shared" si="41"/>
        <v>24</v>
      </c>
      <c r="Y1347" s="13">
        <v>718661000</v>
      </c>
      <c r="Z1347" s="20">
        <v>665</v>
      </c>
      <c r="AA1347" s="20">
        <v>685</v>
      </c>
      <c r="AB1347" s="20">
        <v>705</v>
      </c>
      <c r="AC1347" s="51"/>
    </row>
    <row r="1348" spans="1:29" s="4" customFormat="1" ht="13.5" hidden="1" customHeight="1" x14ac:dyDescent="0.25">
      <c r="A1348" s="25">
        <v>4</v>
      </c>
      <c r="B1348" s="24" t="s">
        <v>1952</v>
      </c>
      <c r="C1348" s="24" t="s">
        <v>278</v>
      </c>
      <c r="D1348" s="25">
        <v>67</v>
      </c>
      <c r="E1348" s="25" t="s">
        <v>279</v>
      </c>
      <c r="F1348" s="24" t="s">
        <v>280</v>
      </c>
      <c r="G1348" s="24" t="s">
        <v>281</v>
      </c>
      <c r="H1348" s="24" t="s">
        <v>35</v>
      </c>
      <c r="I1348" s="24"/>
      <c r="J1348" s="24" t="s">
        <v>274</v>
      </c>
      <c r="K1348" s="24" t="s">
        <v>282</v>
      </c>
      <c r="L1348" s="26">
        <v>23</v>
      </c>
      <c r="M1348" s="27">
        <v>2502</v>
      </c>
      <c r="N1348" s="28" t="s">
        <v>2013</v>
      </c>
      <c r="O1348" s="29" t="s">
        <v>947</v>
      </c>
      <c r="P1348" s="29" t="s">
        <v>285</v>
      </c>
      <c r="Q1348" s="30">
        <v>4</v>
      </c>
      <c r="R1348" s="6" t="s">
        <v>41</v>
      </c>
      <c r="S1348" s="11">
        <v>1</v>
      </c>
      <c r="T1348" s="23">
        <v>0</v>
      </c>
      <c r="U1348" s="23">
        <v>0</v>
      </c>
      <c r="V1348" s="23">
        <v>0</v>
      </c>
      <c r="W1348" s="5">
        <f t="shared" si="40"/>
        <v>1</v>
      </c>
      <c r="X1348" s="5">
        <f t="shared" si="41"/>
        <v>3</v>
      </c>
      <c r="Y1348" s="13">
        <v>206601000</v>
      </c>
      <c r="Z1348" s="20">
        <v>191</v>
      </c>
      <c r="AA1348" s="20">
        <v>197</v>
      </c>
      <c r="AB1348" s="20">
        <v>203</v>
      </c>
      <c r="AC1348" s="51"/>
    </row>
    <row r="1349" spans="1:29" s="4" customFormat="1" ht="13.5" hidden="1" customHeight="1" x14ac:dyDescent="0.25">
      <c r="A1349" s="25">
        <v>4</v>
      </c>
      <c r="B1349" s="24" t="s">
        <v>1952</v>
      </c>
      <c r="C1349" s="24" t="s">
        <v>278</v>
      </c>
      <c r="D1349" s="25">
        <v>68</v>
      </c>
      <c r="E1349" s="25" t="s">
        <v>286</v>
      </c>
      <c r="F1349" s="24" t="s">
        <v>280</v>
      </c>
      <c r="G1349" s="24" t="s">
        <v>281</v>
      </c>
      <c r="H1349" s="24" t="s">
        <v>35</v>
      </c>
      <c r="I1349" s="24"/>
      <c r="J1349" s="24" t="s">
        <v>274</v>
      </c>
      <c r="K1349" s="24" t="s">
        <v>282</v>
      </c>
      <c r="L1349" s="26">
        <v>23</v>
      </c>
      <c r="M1349" s="27">
        <v>2502</v>
      </c>
      <c r="N1349" s="28" t="s">
        <v>2013</v>
      </c>
      <c r="O1349" s="29" t="s">
        <v>2014</v>
      </c>
      <c r="P1349" s="29" t="s">
        <v>288</v>
      </c>
      <c r="Q1349" s="30">
        <v>160</v>
      </c>
      <c r="R1349" s="6" t="s">
        <v>41</v>
      </c>
      <c r="S1349" s="8">
        <v>160</v>
      </c>
      <c r="T1349" s="23">
        <v>0</v>
      </c>
      <c r="U1349" s="23">
        <v>0</v>
      </c>
      <c r="V1349" s="23">
        <v>0</v>
      </c>
      <c r="W1349" s="5">
        <f t="shared" si="40"/>
        <v>160</v>
      </c>
      <c r="X1349" s="5">
        <f t="shared" si="41"/>
        <v>0</v>
      </c>
      <c r="Y1349" s="13">
        <v>443193000</v>
      </c>
      <c r="Z1349" s="20">
        <v>410</v>
      </c>
      <c r="AA1349" s="20">
        <v>422</v>
      </c>
      <c r="AB1349" s="20">
        <v>435</v>
      </c>
      <c r="AC1349" s="51"/>
    </row>
    <row r="1350" spans="1:29" s="4" customFormat="1" ht="13.5" hidden="1" customHeight="1" x14ac:dyDescent="0.25">
      <c r="A1350" s="25">
        <v>4</v>
      </c>
      <c r="B1350" s="24" t="s">
        <v>1952</v>
      </c>
      <c r="C1350" s="24" t="s">
        <v>278</v>
      </c>
      <c r="D1350" s="25">
        <v>70</v>
      </c>
      <c r="E1350" s="25" t="s">
        <v>289</v>
      </c>
      <c r="F1350" s="24" t="s">
        <v>280</v>
      </c>
      <c r="G1350" s="24" t="s">
        <v>281</v>
      </c>
      <c r="H1350" s="24" t="s">
        <v>35</v>
      </c>
      <c r="I1350" s="24"/>
      <c r="J1350" s="24" t="s">
        <v>274</v>
      </c>
      <c r="K1350" s="24" t="s">
        <v>282</v>
      </c>
      <c r="L1350" s="26">
        <v>23</v>
      </c>
      <c r="M1350" s="27">
        <v>2502</v>
      </c>
      <c r="N1350" s="28" t="s">
        <v>2013</v>
      </c>
      <c r="O1350" s="29" t="s">
        <v>2015</v>
      </c>
      <c r="P1350" s="29" t="s">
        <v>291</v>
      </c>
      <c r="Q1350" s="30">
        <v>2000</v>
      </c>
      <c r="R1350" s="6" t="s">
        <v>41</v>
      </c>
      <c r="S1350" s="8">
        <v>2000</v>
      </c>
      <c r="T1350" s="23">
        <v>0</v>
      </c>
      <c r="U1350" s="23">
        <v>0</v>
      </c>
      <c r="V1350" s="23">
        <v>0</v>
      </c>
      <c r="W1350" s="5">
        <f t="shared" si="40"/>
        <v>2000</v>
      </c>
      <c r="X1350" s="5">
        <f t="shared" si="41"/>
        <v>0</v>
      </c>
      <c r="Y1350" s="13">
        <v>206601000</v>
      </c>
      <c r="Z1350" s="20">
        <v>191</v>
      </c>
      <c r="AA1350" s="20">
        <v>197</v>
      </c>
      <c r="AB1350" s="20">
        <v>203</v>
      </c>
      <c r="AC1350" s="51"/>
    </row>
    <row r="1351" spans="1:29" s="4" customFormat="1" ht="13.5" hidden="1" customHeight="1" x14ac:dyDescent="0.25">
      <c r="A1351" s="25">
        <v>4</v>
      </c>
      <c r="B1351" s="24" t="s">
        <v>1952</v>
      </c>
      <c r="C1351" s="24" t="s">
        <v>278</v>
      </c>
      <c r="D1351" s="25">
        <v>71</v>
      </c>
      <c r="E1351" s="25" t="s">
        <v>292</v>
      </c>
      <c r="F1351" s="24" t="s">
        <v>280</v>
      </c>
      <c r="G1351" s="24" t="s">
        <v>281</v>
      </c>
      <c r="H1351" s="24" t="s">
        <v>35</v>
      </c>
      <c r="I1351" s="24"/>
      <c r="J1351" s="24" t="s">
        <v>274</v>
      </c>
      <c r="K1351" s="24" t="s">
        <v>282</v>
      </c>
      <c r="L1351" s="26">
        <v>23</v>
      </c>
      <c r="M1351" s="27">
        <v>2502</v>
      </c>
      <c r="N1351" s="28" t="s">
        <v>2013</v>
      </c>
      <c r="O1351" s="29" t="s">
        <v>2016</v>
      </c>
      <c r="P1351" s="29" t="s">
        <v>294</v>
      </c>
      <c r="Q1351" s="30">
        <v>1000</v>
      </c>
      <c r="R1351" s="6" t="s">
        <v>41</v>
      </c>
      <c r="S1351" s="8">
        <v>250</v>
      </c>
      <c r="T1351" s="23">
        <v>0</v>
      </c>
      <c r="U1351" s="23">
        <v>0</v>
      </c>
      <c r="V1351" s="23">
        <v>0</v>
      </c>
      <c r="W1351" s="5">
        <f t="shared" si="40"/>
        <v>250</v>
      </c>
      <c r="X1351" s="5">
        <f t="shared" si="41"/>
        <v>750</v>
      </c>
      <c r="Y1351" s="13">
        <v>133291000</v>
      </c>
      <c r="Z1351" s="20">
        <v>123</v>
      </c>
      <c r="AA1351" s="20">
        <v>127</v>
      </c>
      <c r="AB1351" s="20">
        <v>130</v>
      </c>
      <c r="AC1351" s="51"/>
    </row>
    <row r="1352" spans="1:29" s="4" customFormat="1" ht="13.5" hidden="1" customHeight="1" x14ac:dyDescent="0.25">
      <c r="A1352" s="25">
        <v>4</v>
      </c>
      <c r="B1352" s="24" t="s">
        <v>1952</v>
      </c>
      <c r="C1352" s="24" t="s">
        <v>278</v>
      </c>
      <c r="D1352" s="25">
        <v>76</v>
      </c>
      <c r="E1352" s="25" t="s">
        <v>302</v>
      </c>
      <c r="F1352" s="24" t="s">
        <v>280</v>
      </c>
      <c r="G1352" s="24" t="s">
        <v>303</v>
      </c>
      <c r="H1352" s="24" t="s">
        <v>35</v>
      </c>
      <c r="I1352" s="24"/>
      <c r="J1352" s="24" t="s">
        <v>274</v>
      </c>
      <c r="K1352" s="24" t="s">
        <v>282</v>
      </c>
      <c r="L1352" s="26">
        <v>23</v>
      </c>
      <c r="M1352" s="27">
        <v>2502</v>
      </c>
      <c r="N1352" s="28" t="s">
        <v>2013</v>
      </c>
      <c r="O1352" s="29" t="s">
        <v>2017</v>
      </c>
      <c r="P1352" s="29" t="s">
        <v>305</v>
      </c>
      <c r="Q1352" s="30">
        <v>6000</v>
      </c>
      <c r="R1352" s="6" t="s">
        <v>41</v>
      </c>
      <c r="S1352" s="8">
        <v>1500</v>
      </c>
      <c r="T1352" s="23">
        <v>0</v>
      </c>
      <c r="U1352" s="23">
        <v>0</v>
      </c>
      <c r="V1352" s="23">
        <v>0</v>
      </c>
      <c r="W1352" s="5">
        <f t="shared" si="40"/>
        <v>1500</v>
      </c>
      <c r="X1352" s="5">
        <f t="shared" si="41"/>
        <v>4500</v>
      </c>
      <c r="Y1352" s="13">
        <v>1508411000</v>
      </c>
      <c r="Z1352" s="20">
        <v>1398</v>
      </c>
      <c r="AA1352" s="20">
        <v>1439</v>
      </c>
      <c r="AB1352" s="20">
        <v>1481</v>
      </c>
      <c r="AC1352" s="51"/>
    </row>
    <row r="1353" spans="1:29" s="4" customFormat="1" ht="13.5" hidden="1" customHeight="1" x14ac:dyDescent="0.25">
      <c r="A1353" s="25">
        <v>4</v>
      </c>
      <c r="B1353" s="24" t="s">
        <v>1952</v>
      </c>
      <c r="C1353" s="24" t="s">
        <v>216</v>
      </c>
      <c r="D1353" s="25">
        <v>63</v>
      </c>
      <c r="E1353" s="25" t="s">
        <v>1129</v>
      </c>
      <c r="F1353" s="24" t="s">
        <v>280</v>
      </c>
      <c r="G1353" s="24" t="s">
        <v>281</v>
      </c>
      <c r="H1353" s="24" t="s">
        <v>35</v>
      </c>
      <c r="I1353" s="24"/>
      <c r="J1353" s="24" t="s">
        <v>274</v>
      </c>
      <c r="K1353" s="24" t="s">
        <v>282</v>
      </c>
      <c r="L1353" s="26">
        <v>24</v>
      </c>
      <c r="M1353" s="27">
        <v>2805</v>
      </c>
      <c r="N1353" s="28" t="s">
        <v>2018</v>
      </c>
      <c r="O1353" s="29" t="s">
        <v>2019</v>
      </c>
      <c r="P1353" s="29" t="s">
        <v>1132</v>
      </c>
      <c r="Q1353" s="30">
        <v>4000</v>
      </c>
      <c r="R1353" s="6" t="s">
        <v>41</v>
      </c>
      <c r="S1353" s="8">
        <v>1000</v>
      </c>
      <c r="T1353" s="23">
        <v>0</v>
      </c>
      <c r="U1353" s="23">
        <v>0</v>
      </c>
      <c r="V1353" s="23">
        <v>0</v>
      </c>
      <c r="W1353" s="5">
        <f t="shared" ref="W1353:W1416" si="42">IF(R1353="Constante",SUM(S1353:V1353)/4,IF(R1353="Suma",SUM(S1353:V1353),0))</f>
        <v>1000</v>
      </c>
      <c r="X1353" s="5">
        <f t="shared" ref="X1353:X1416" si="43">Q1353-W1353</f>
        <v>3000</v>
      </c>
      <c r="Y1353" s="13">
        <v>158839000</v>
      </c>
      <c r="Z1353" s="20">
        <v>148</v>
      </c>
      <c r="AA1353" s="20">
        <v>152</v>
      </c>
      <c r="AB1353" s="20">
        <v>156</v>
      </c>
      <c r="AC1353" s="51"/>
    </row>
    <row r="1354" spans="1:29" s="4" customFormat="1" ht="13.5" hidden="1" customHeight="1" x14ac:dyDescent="0.25">
      <c r="A1354" s="25">
        <v>4</v>
      </c>
      <c r="B1354" s="24" t="s">
        <v>1952</v>
      </c>
      <c r="C1354" s="24" t="s">
        <v>216</v>
      </c>
      <c r="D1354" s="25">
        <v>64</v>
      </c>
      <c r="E1354" s="25" t="s">
        <v>313</v>
      </c>
      <c r="F1354" s="24" t="s">
        <v>280</v>
      </c>
      <c r="G1354" s="24" t="s">
        <v>281</v>
      </c>
      <c r="H1354" s="24" t="s">
        <v>35</v>
      </c>
      <c r="I1354" s="24"/>
      <c r="J1354" s="24" t="s">
        <v>274</v>
      </c>
      <c r="K1354" s="24" t="s">
        <v>282</v>
      </c>
      <c r="L1354" s="26">
        <v>24</v>
      </c>
      <c r="M1354" s="27">
        <v>2805</v>
      </c>
      <c r="N1354" s="28" t="s">
        <v>2018</v>
      </c>
      <c r="O1354" s="29" t="s">
        <v>2020</v>
      </c>
      <c r="P1354" s="29" t="s">
        <v>315</v>
      </c>
      <c r="Q1354" s="30">
        <v>10</v>
      </c>
      <c r="R1354" s="6" t="s">
        <v>41</v>
      </c>
      <c r="S1354" s="8">
        <v>2.5</v>
      </c>
      <c r="T1354" s="23">
        <v>0</v>
      </c>
      <c r="U1354" s="23">
        <v>0</v>
      </c>
      <c r="V1354" s="23">
        <v>0</v>
      </c>
      <c r="W1354" s="5">
        <f t="shared" si="42"/>
        <v>2.5</v>
      </c>
      <c r="X1354" s="5">
        <f t="shared" si="43"/>
        <v>7.5</v>
      </c>
      <c r="Y1354" s="13">
        <v>295462000</v>
      </c>
      <c r="Z1354" s="20">
        <v>274</v>
      </c>
      <c r="AA1354" s="20">
        <v>281</v>
      </c>
      <c r="AB1354" s="20">
        <v>290</v>
      </c>
      <c r="AC1354" s="51"/>
    </row>
    <row r="1355" spans="1:29" s="4" customFormat="1" ht="13.5" hidden="1" customHeight="1" x14ac:dyDescent="0.25">
      <c r="A1355" s="25">
        <v>4</v>
      </c>
      <c r="B1355" s="24" t="s">
        <v>1952</v>
      </c>
      <c r="C1355" s="24" t="s">
        <v>216</v>
      </c>
      <c r="D1355" s="25">
        <v>65</v>
      </c>
      <c r="E1355" s="25" t="s">
        <v>637</v>
      </c>
      <c r="F1355" s="24" t="s">
        <v>280</v>
      </c>
      <c r="G1355" s="24" t="s">
        <v>281</v>
      </c>
      <c r="H1355" s="24" t="s">
        <v>35</v>
      </c>
      <c r="I1355" s="24"/>
      <c r="J1355" s="24" t="s">
        <v>274</v>
      </c>
      <c r="K1355" s="24" t="s">
        <v>282</v>
      </c>
      <c r="L1355" s="26">
        <v>24</v>
      </c>
      <c r="M1355" s="27">
        <v>2805</v>
      </c>
      <c r="N1355" s="28" t="s">
        <v>2018</v>
      </c>
      <c r="O1355" s="29" t="s">
        <v>2021</v>
      </c>
      <c r="P1355" s="29" t="s">
        <v>639</v>
      </c>
      <c r="Q1355" s="30">
        <v>5</v>
      </c>
      <c r="R1355" s="6" t="s">
        <v>41</v>
      </c>
      <c r="S1355" s="8">
        <v>1.25</v>
      </c>
      <c r="T1355" s="23">
        <v>0</v>
      </c>
      <c r="U1355" s="23">
        <v>0</v>
      </c>
      <c r="V1355" s="23">
        <v>0</v>
      </c>
      <c r="W1355" s="5">
        <f t="shared" si="42"/>
        <v>1.25</v>
      </c>
      <c r="X1355" s="5">
        <f t="shared" si="43"/>
        <v>3.75</v>
      </c>
      <c r="Y1355" s="13">
        <v>58870000</v>
      </c>
      <c r="Z1355" s="20">
        <v>55</v>
      </c>
      <c r="AA1355" s="20">
        <v>56</v>
      </c>
      <c r="AB1355" s="20">
        <v>58</v>
      </c>
      <c r="AC1355" s="51"/>
    </row>
    <row r="1356" spans="1:29" s="4" customFormat="1" ht="13.5" hidden="1" customHeight="1" x14ac:dyDescent="0.25">
      <c r="A1356" s="25">
        <v>4</v>
      </c>
      <c r="B1356" s="24" t="s">
        <v>1952</v>
      </c>
      <c r="C1356" s="24" t="s">
        <v>216</v>
      </c>
      <c r="D1356" s="25">
        <v>66</v>
      </c>
      <c r="E1356" s="25" t="s">
        <v>309</v>
      </c>
      <c r="F1356" s="24" t="s">
        <v>280</v>
      </c>
      <c r="G1356" s="24" t="s">
        <v>281</v>
      </c>
      <c r="H1356" s="24" t="s">
        <v>35</v>
      </c>
      <c r="I1356" s="24"/>
      <c r="J1356" s="24" t="s">
        <v>274</v>
      </c>
      <c r="K1356" s="24" t="s">
        <v>282</v>
      </c>
      <c r="L1356" s="26">
        <v>24</v>
      </c>
      <c r="M1356" s="27">
        <v>2805</v>
      </c>
      <c r="N1356" s="28" t="s">
        <v>2018</v>
      </c>
      <c r="O1356" s="29" t="s">
        <v>2022</v>
      </c>
      <c r="P1356" s="29" t="s">
        <v>312</v>
      </c>
      <c r="Q1356" s="30">
        <v>4</v>
      </c>
      <c r="R1356" s="6" t="s">
        <v>41</v>
      </c>
      <c r="S1356" s="8">
        <v>1</v>
      </c>
      <c r="T1356" s="23">
        <v>0</v>
      </c>
      <c r="U1356" s="23">
        <v>0</v>
      </c>
      <c r="V1356" s="23">
        <v>0</v>
      </c>
      <c r="W1356" s="5">
        <f t="shared" si="42"/>
        <v>1</v>
      </c>
      <c r="X1356" s="5">
        <f t="shared" si="43"/>
        <v>3</v>
      </c>
      <c r="Y1356" s="13">
        <v>58870000</v>
      </c>
      <c r="Z1356" s="20">
        <v>55</v>
      </c>
      <c r="AA1356" s="20">
        <v>56</v>
      </c>
      <c r="AB1356" s="20">
        <v>58</v>
      </c>
      <c r="AC1356" s="51"/>
    </row>
    <row r="1357" spans="1:29" s="4" customFormat="1" ht="13.5" hidden="1" customHeight="1" x14ac:dyDescent="0.25">
      <c r="A1357" s="25">
        <v>4</v>
      </c>
      <c r="B1357" s="24" t="s">
        <v>1952</v>
      </c>
      <c r="C1357" s="24" t="s">
        <v>88</v>
      </c>
      <c r="D1357" s="25">
        <v>77</v>
      </c>
      <c r="E1357" s="25" t="s">
        <v>316</v>
      </c>
      <c r="F1357" s="24" t="s">
        <v>90</v>
      </c>
      <c r="G1357" s="24" t="s">
        <v>317</v>
      </c>
      <c r="H1357" s="24" t="s">
        <v>35</v>
      </c>
      <c r="I1357" s="24" t="s">
        <v>92</v>
      </c>
      <c r="J1357" s="24" t="s">
        <v>274</v>
      </c>
      <c r="K1357" s="24" t="s">
        <v>318</v>
      </c>
      <c r="L1357" s="26">
        <v>25</v>
      </c>
      <c r="M1357" s="27">
        <v>2252</v>
      </c>
      <c r="N1357" s="28" t="s">
        <v>2023</v>
      </c>
      <c r="O1357" s="29" t="s">
        <v>2024</v>
      </c>
      <c r="P1357" s="29" t="s">
        <v>321</v>
      </c>
      <c r="Q1357" s="30">
        <v>17</v>
      </c>
      <c r="R1357" s="6" t="s">
        <v>41</v>
      </c>
      <c r="S1357" s="8">
        <v>4.25</v>
      </c>
      <c r="T1357" s="23">
        <v>0</v>
      </c>
      <c r="U1357" s="23">
        <v>0</v>
      </c>
      <c r="V1357" s="23">
        <v>0</v>
      </c>
      <c r="W1357" s="5">
        <f t="shared" si="42"/>
        <v>4.25</v>
      </c>
      <c r="X1357" s="5">
        <f t="shared" si="43"/>
        <v>12.75</v>
      </c>
      <c r="Y1357" s="13">
        <v>18945103000</v>
      </c>
      <c r="Z1357" s="20">
        <v>17554</v>
      </c>
      <c r="AA1357" s="20">
        <v>18066</v>
      </c>
      <c r="AB1357" s="20">
        <v>18594</v>
      </c>
      <c r="AC1357" s="51"/>
    </row>
    <row r="1358" spans="1:29" s="4" customFormat="1" ht="13.5" hidden="1" customHeight="1" x14ac:dyDescent="0.25">
      <c r="A1358" s="25">
        <v>4</v>
      </c>
      <c r="B1358" s="24" t="s">
        <v>1952</v>
      </c>
      <c r="C1358" s="24" t="s">
        <v>216</v>
      </c>
      <c r="D1358" s="25">
        <v>79</v>
      </c>
      <c r="E1358" s="25" t="s">
        <v>325</v>
      </c>
      <c r="F1358" s="24" t="s">
        <v>280</v>
      </c>
      <c r="G1358" s="24" t="s">
        <v>326</v>
      </c>
      <c r="H1358" s="24" t="s">
        <v>59</v>
      </c>
      <c r="I1358" s="24"/>
      <c r="J1358" s="24" t="s">
        <v>274</v>
      </c>
      <c r="K1358" s="24" t="s">
        <v>327</v>
      </c>
      <c r="L1358" s="26">
        <v>26</v>
      </c>
      <c r="M1358" s="27">
        <v>2273</v>
      </c>
      <c r="N1358" s="28" t="s">
        <v>2025</v>
      </c>
      <c r="O1358" s="29" t="s">
        <v>329</v>
      </c>
      <c r="P1358" s="29" t="s">
        <v>330</v>
      </c>
      <c r="Q1358" s="30">
        <v>4</v>
      </c>
      <c r="R1358" s="6" t="s">
        <v>41</v>
      </c>
      <c r="S1358" s="8">
        <v>1</v>
      </c>
      <c r="T1358" s="23">
        <v>0</v>
      </c>
      <c r="U1358" s="23">
        <v>0</v>
      </c>
      <c r="V1358" s="23">
        <v>0</v>
      </c>
      <c r="W1358" s="5">
        <f t="shared" si="42"/>
        <v>1</v>
      </c>
      <c r="X1358" s="5">
        <f t="shared" si="43"/>
        <v>3</v>
      </c>
      <c r="Y1358" s="13">
        <v>500000000</v>
      </c>
      <c r="Z1358" s="20">
        <v>515</v>
      </c>
      <c r="AA1358" s="20">
        <v>530</v>
      </c>
      <c r="AB1358" s="20">
        <v>545</v>
      </c>
      <c r="AC1358" s="51"/>
    </row>
    <row r="1359" spans="1:29" s="4" customFormat="1" ht="13.5" hidden="1" customHeight="1" x14ac:dyDescent="0.25">
      <c r="A1359" s="25">
        <v>4</v>
      </c>
      <c r="B1359" s="24" t="s">
        <v>1952</v>
      </c>
      <c r="C1359" s="24" t="s">
        <v>216</v>
      </c>
      <c r="D1359" s="25">
        <v>113</v>
      </c>
      <c r="E1359" s="25" t="s">
        <v>331</v>
      </c>
      <c r="F1359" s="24" t="s">
        <v>280</v>
      </c>
      <c r="G1359" s="24" t="s">
        <v>326</v>
      </c>
      <c r="H1359" s="24" t="s">
        <v>59</v>
      </c>
      <c r="I1359" s="24"/>
      <c r="J1359" s="24" t="s">
        <v>274</v>
      </c>
      <c r="K1359" s="24" t="s">
        <v>327</v>
      </c>
      <c r="L1359" s="26">
        <v>26</v>
      </c>
      <c r="M1359" s="27">
        <v>2273</v>
      </c>
      <c r="N1359" s="28" t="s">
        <v>2025</v>
      </c>
      <c r="O1359" s="29" t="s">
        <v>1223</v>
      </c>
      <c r="P1359" s="29" t="s">
        <v>333</v>
      </c>
      <c r="Q1359" s="30">
        <v>4</v>
      </c>
      <c r="R1359" s="6" t="s">
        <v>41</v>
      </c>
      <c r="S1359" s="8">
        <v>1</v>
      </c>
      <c r="T1359" s="23">
        <v>0</v>
      </c>
      <c r="U1359" s="23">
        <v>0</v>
      </c>
      <c r="V1359" s="23">
        <v>0</v>
      </c>
      <c r="W1359" s="5">
        <f t="shared" si="42"/>
        <v>1</v>
      </c>
      <c r="X1359" s="5">
        <f t="shared" si="43"/>
        <v>3</v>
      </c>
      <c r="Y1359" s="13">
        <v>4500000000</v>
      </c>
      <c r="Z1359" s="20">
        <v>1858</v>
      </c>
      <c r="AA1359" s="20">
        <v>1918</v>
      </c>
      <c r="AB1359" s="20">
        <v>2180</v>
      </c>
      <c r="AC1359" s="51"/>
    </row>
    <row r="1360" spans="1:29" s="4" customFormat="1" ht="13.5" hidden="1" customHeight="1" x14ac:dyDescent="0.25">
      <c r="A1360" s="25">
        <v>4</v>
      </c>
      <c r="B1360" s="24" t="s">
        <v>1952</v>
      </c>
      <c r="C1360" s="24" t="s">
        <v>101</v>
      </c>
      <c r="D1360" s="25">
        <v>82</v>
      </c>
      <c r="E1360" s="25" t="s">
        <v>334</v>
      </c>
      <c r="F1360" s="24" t="s">
        <v>272</v>
      </c>
      <c r="G1360" s="24" t="s">
        <v>335</v>
      </c>
      <c r="H1360" s="24" t="s">
        <v>35</v>
      </c>
      <c r="I1360" s="24"/>
      <c r="J1360" s="24" t="s">
        <v>274</v>
      </c>
      <c r="K1360" s="24" t="s">
        <v>336</v>
      </c>
      <c r="L1360" s="26">
        <v>28</v>
      </c>
      <c r="M1360" s="27">
        <v>2791</v>
      </c>
      <c r="N1360" s="28" t="s">
        <v>2026</v>
      </c>
      <c r="O1360" s="29" t="s">
        <v>2027</v>
      </c>
      <c r="P1360" s="29" t="s">
        <v>64</v>
      </c>
      <c r="Q1360" s="30">
        <v>16</v>
      </c>
      <c r="R1360" s="6" t="s">
        <v>41</v>
      </c>
      <c r="S1360" s="8">
        <v>3</v>
      </c>
      <c r="T1360" s="23">
        <v>0</v>
      </c>
      <c r="U1360" s="23">
        <v>0</v>
      </c>
      <c r="V1360" s="23">
        <v>0</v>
      </c>
      <c r="W1360" s="5">
        <f t="shared" si="42"/>
        <v>3</v>
      </c>
      <c r="X1360" s="5">
        <f t="shared" si="43"/>
        <v>13</v>
      </c>
      <c r="Y1360" s="13">
        <v>649794000</v>
      </c>
      <c r="Z1360" s="20">
        <v>403</v>
      </c>
      <c r="AA1360" s="20">
        <v>688</v>
      </c>
      <c r="AB1360" s="20">
        <v>874</v>
      </c>
      <c r="AC1360" s="51"/>
    </row>
    <row r="1361" spans="1:29" s="4" customFormat="1" ht="13.5" hidden="1" customHeight="1" x14ac:dyDescent="0.25">
      <c r="A1361" s="25">
        <v>4</v>
      </c>
      <c r="B1361" s="24" t="s">
        <v>1952</v>
      </c>
      <c r="C1361" s="24" t="s">
        <v>101</v>
      </c>
      <c r="D1361" s="25">
        <v>83</v>
      </c>
      <c r="E1361" s="25" t="s">
        <v>339</v>
      </c>
      <c r="F1361" s="24" t="s">
        <v>272</v>
      </c>
      <c r="G1361" s="24" t="s">
        <v>335</v>
      </c>
      <c r="H1361" s="24" t="s">
        <v>35</v>
      </c>
      <c r="I1361" s="24"/>
      <c r="J1361" s="24" t="s">
        <v>274</v>
      </c>
      <c r="K1361" s="24" t="s">
        <v>336</v>
      </c>
      <c r="L1361" s="26">
        <v>28</v>
      </c>
      <c r="M1361" s="27">
        <v>2791</v>
      </c>
      <c r="N1361" s="28" t="s">
        <v>2026</v>
      </c>
      <c r="O1361" s="29" t="s">
        <v>1473</v>
      </c>
      <c r="P1361" s="29" t="s">
        <v>64</v>
      </c>
      <c r="Q1361" s="30">
        <v>2</v>
      </c>
      <c r="R1361" s="6" t="s">
        <v>41</v>
      </c>
      <c r="S1361" s="8">
        <v>0</v>
      </c>
      <c r="T1361" s="23">
        <v>0</v>
      </c>
      <c r="U1361" s="23">
        <v>0</v>
      </c>
      <c r="V1361" s="23">
        <v>0</v>
      </c>
      <c r="W1361" s="5">
        <f t="shared" si="42"/>
        <v>0</v>
      </c>
      <c r="X1361" s="5">
        <f t="shared" si="43"/>
        <v>2</v>
      </c>
      <c r="Y1361" s="13">
        <v>0</v>
      </c>
      <c r="Z1361" s="20">
        <v>200</v>
      </c>
      <c r="AA1361" s="20">
        <v>200</v>
      </c>
      <c r="AB1361" s="20">
        <v>0</v>
      </c>
      <c r="AC1361" s="51"/>
    </row>
    <row r="1362" spans="1:29" s="4" customFormat="1" ht="13.5" hidden="1" customHeight="1" x14ac:dyDescent="0.25">
      <c r="A1362" s="25">
        <v>4</v>
      </c>
      <c r="B1362" s="24" t="s">
        <v>1952</v>
      </c>
      <c r="C1362" s="24" t="s">
        <v>101</v>
      </c>
      <c r="D1362" s="25">
        <v>84</v>
      </c>
      <c r="E1362" s="25" t="s">
        <v>341</v>
      </c>
      <c r="F1362" s="24" t="s">
        <v>272</v>
      </c>
      <c r="G1362" s="24" t="s">
        <v>335</v>
      </c>
      <c r="H1362" s="24" t="s">
        <v>35</v>
      </c>
      <c r="I1362" s="24"/>
      <c r="J1362" s="24" t="s">
        <v>274</v>
      </c>
      <c r="K1362" s="24" t="s">
        <v>336</v>
      </c>
      <c r="L1362" s="26">
        <v>28</v>
      </c>
      <c r="M1362" s="27">
        <v>2791</v>
      </c>
      <c r="N1362" s="28" t="s">
        <v>2026</v>
      </c>
      <c r="O1362" s="29" t="s">
        <v>1303</v>
      </c>
      <c r="P1362" s="29" t="s">
        <v>64</v>
      </c>
      <c r="Q1362" s="30">
        <v>1</v>
      </c>
      <c r="R1362" s="6" t="s">
        <v>41</v>
      </c>
      <c r="S1362" s="8">
        <v>0</v>
      </c>
      <c r="T1362" s="23">
        <v>0</v>
      </c>
      <c r="U1362" s="23">
        <v>0</v>
      </c>
      <c r="V1362" s="23">
        <v>0</v>
      </c>
      <c r="W1362" s="5">
        <f t="shared" si="42"/>
        <v>0</v>
      </c>
      <c r="X1362" s="5">
        <f t="shared" si="43"/>
        <v>1</v>
      </c>
      <c r="Y1362" s="13">
        <v>0</v>
      </c>
      <c r="Z1362" s="20">
        <v>0</v>
      </c>
      <c r="AA1362" s="20">
        <v>150</v>
      </c>
      <c r="AB1362" s="20">
        <v>0</v>
      </c>
      <c r="AC1362" s="51"/>
    </row>
    <row r="1363" spans="1:29" s="4" customFormat="1" ht="13.5" hidden="1" customHeight="1" x14ac:dyDescent="0.25">
      <c r="A1363" s="25">
        <v>4</v>
      </c>
      <c r="B1363" s="24" t="s">
        <v>1952</v>
      </c>
      <c r="C1363" s="24" t="s">
        <v>101</v>
      </c>
      <c r="D1363" s="25">
        <v>85</v>
      </c>
      <c r="E1363" s="25" t="s">
        <v>343</v>
      </c>
      <c r="F1363" s="24" t="s">
        <v>272</v>
      </c>
      <c r="G1363" s="24" t="s">
        <v>335</v>
      </c>
      <c r="H1363" s="24" t="s">
        <v>35</v>
      </c>
      <c r="I1363" s="24"/>
      <c r="J1363" s="24" t="s">
        <v>274</v>
      </c>
      <c r="K1363" s="24" t="s">
        <v>336</v>
      </c>
      <c r="L1363" s="26">
        <v>28</v>
      </c>
      <c r="M1363" s="27">
        <v>2791</v>
      </c>
      <c r="N1363" s="28" t="s">
        <v>2026</v>
      </c>
      <c r="O1363" s="29" t="s">
        <v>1474</v>
      </c>
      <c r="P1363" s="29" t="s">
        <v>64</v>
      </c>
      <c r="Q1363" s="30">
        <v>2</v>
      </c>
      <c r="R1363" s="6" t="s">
        <v>41</v>
      </c>
      <c r="S1363" s="8">
        <v>0</v>
      </c>
      <c r="T1363" s="23">
        <v>0</v>
      </c>
      <c r="U1363" s="23">
        <v>0</v>
      </c>
      <c r="V1363" s="23">
        <v>0</v>
      </c>
      <c r="W1363" s="5">
        <f t="shared" si="42"/>
        <v>0</v>
      </c>
      <c r="X1363" s="5">
        <f t="shared" si="43"/>
        <v>2</v>
      </c>
      <c r="Y1363" s="13">
        <v>0</v>
      </c>
      <c r="Z1363" s="20">
        <v>400</v>
      </c>
      <c r="AA1363" s="20">
        <v>200</v>
      </c>
      <c r="AB1363" s="20">
        <v>0</v>
      </c>
      <c r="AC1363" s="51"/>
    </row>
    <row r="1364" spans="1:29" s="4" customFormat="1" ht="13.5" hidden="1" customHeight="1" x14ac:dyDescent="0.25">
      <c r="A1364" s="25">
        <v>4</v>
      </c>
      <c r="B1364" s="24" t="s">
        <v>1952</v>
      </c>
      <c r="C1364" s="24" t="s">
        <v>101</v>
      </c>
      <c r="D1364" s="25">
        <v>87</v>
      </c>
      <c r="E1364" s="25" t="s">
        <v>1939</v>
      </c>
      <c r="F1364" s="24" t="s">
        <v>272</v>
      </c>
      <c r="G1364" s="24" t="s">
        <v>335</v>
      </c>
      <c r="H1364" s="24" t="s">
        <v>35</v>
      </c>
      <c r="I1364" s="24"/>
      <c r="J1364" s="24" t="s">
        <v>274</v>
      </c>
      <c r="K1364" s="24" t="s">
        <v>336</v>
      </c>
      <c r="L1364" s="26">
        <v>28</v>
      </c>
      <c r="M1364" s="27">
        <v>2791</v>
      </c>
      <c r="N1364" s="28" t="s">
        <v>2026</v>
      </c>
      <c r="O1364" s="29" t="s">
        <v>2028</v>
      </c>
      <c r="P1364" s="29" t="s">
        <v>64</v>
      </c>
      <c r="Q1364" s="30">
        <v>1</v>
      </c>
      <c r="R1364" s="6" t="s">
        <v>41</v>
      </c>
      <c r="S1364" s="8">
        <v>1</v>
      </c>
      <c r="T1364" s="23">
        <v>0</v>
      </c>
      <c r="U1364" s="23">
        <v>0</v>
      </c>
      <c r="V1364" s="23">
        <v>0</v>
      </c>
      <c r="W1364" s="5">
        <f t="shared" si="42"/>
        <v>1</v>
      </c>
      <c r="X1364" s="5">
        <f t="shared" si="43"/>
        <v>0</v>
      </c>
      <c r="Y1364" s="13">
        <v>648683000</v>
      </c>
      <c r="Z1364" s="20">
        <v>0</v>
      </c>
      <c r="AA1364" s="20">
        <v>0</v>
      </c>
      <c r="AB1364" s="20">
        <v>0</v>
      </c>
      <c r="AC1364" s="51"/>
    </row>
    <row r="1365" spans="1:29" s="4" customFormat="1" ht="13.5" hidden="1" customHeight="1" x14ac:dyDescent="0.25">
      <c r="A1365" s="25">
        <v>4</v>
      </c>
      <c r="B1365" s="24" t="s">
        <v>1952</v>
      </c>
      <c r="C1365" s="24" t="s">
        <v>101</v>
      </c>
      <c r="D1365" s="25">
        <v>88</v>
      </c>
      <c r="E1365" s="25" t="s">
        <v>345</v>
      </c>
      <c r="F1365" s="24" t="s">
        <v>272</v>
      </c>
      <c r="G1365" s="24" t="s">
        <v>335</v>
      </c>
      <c r="H1365" s="24" t="s">
        <v>35</v>
      </c>
      <c r="I1365" s="24"/>
      <c r="J1365" s="24" t="s">
        <v>274</v>
      </c>
      <c r="K1365" s="24" t="s">
        <v>336</v>
      </c>
      <c r="L1365" s="26">
        <v>28</v>
      </c>
      <c r="M1365" s="27">
        <v>2791</v>
      </c>
      <c r="N1365" s="28" t="s">
        <v>2026</v>
      </c>
      <c r="O1365" s="29" t="s">
        <v>2029</v>
      </c>
      <c r="P1365" s="29" t="s">
        <v>64</v>
      </c>
      <c r="Q1365" s="30">
        <v>2</v>
      </c>
      <c r="R1365" s="6" t="s">
        <v>41</v>
      </c>
      <c r="S1365" s="8">
        <v>0</v>
      </c>
      <c r="T1365" s="23">
        <v>0</v>
      </c>
      <c r="U1365" s="23">
        <v>0</v>
      </c>
      <c r="V1365" s="23">
        <v>0</v>
      </c>
      <c r="W1365" s="5">
        <f t="shared" si="42"/>
        <v>0</v>
      </c>
      <c r="X1365" s="5">
        <f t="shared" si="43"/>
        <v>2</v>
      </c>
      <c r="Y1365" s="13">
        <v>0</v>
      </c>
      <c r="Z1365" s="20">
        <v>200</v>
      </c>
      <c r="AA1365" s="20">
        <v>0</v>
      </c>
      <c r="AB1365" s="20">
        <v>400</v>
      </c>
      <c r="AC1365" s="51"/>
    </row>
    <row r="1366" spans="1:29" s="4" customFormat="1" ht="13.5" hidden="1" customHeight="1" x14ac:dyDescent="0.25">
      <c r="A1366" s="25">
        <v>4</v>
      </c>
      <c r="B1366" s="24" t="s">
        <v>1952</v>
      </c>
      <c r="C1366" s="24" t="s">
        <v>149</v>
      </c>
      <c r="D1366" s="25">
        <v>93</v>
      </c>
      <c r="E1366" s="25" t="s">
        <v>361</v>
      </c>
      <c r="F1366" s="24" t="s">
        <v>151</v>
      </c>
      <c r="G1366" s="24" t="s">
        <v>362</v>
      </c>
      <c r="H1366" s="24" t="s">
        <v>59</v>
      </c>
      <c r="I1366" s="24" t="s">
        <v>357</v>
      </c>
      <c r="J1366" s="24" t="s">
        <v>153</v>
      </c>
      <c r="K1366" s="24" t="s">
        <v>358</v>
      </c>
      <c r="L1366" s="26">
        <v>30</v>
      </c>
      <c r="M1366" s="27">
        <v>2667</v>
      </c>
      <c r="N1366" s="28" t="s">
        <v>2030</v>
      </c>
      <c r="O1366" s="29" t="s">
        <v>363</v>
      </c>
      <c r="P1366" s="29" t="s">
        <v>364</v>
      </c>
      <c r="Q1366" s="30">
        <v>4</v>
      </c>
      <c r="R1366" s="6" t="s">
        <v>41</v>
      </c>
      <c r="S1366" s="8">
        <v>1</v>
      </c>
      <c r="T1366" s="23">
        <v>0</v>
      </c>
      <c r="U1366" s="23">
        <v>0</v>
      </c>
      <c r="V1366" s="23">
        <v>0</v>
      </c>
      <c r="W1366" s="5">
        <f t="shared" si="42"/>
        <v>1</v>
      </c>
      <c r="X1366" s="5">
        <f t="shared" si="43"/>
        <v>3</v>
      </c>
      <c r="Y1366" s="13">
        <v>14298130000</v>
      </c>
      <c r="Z1366" s="20">
        <v>14434</v>
      </c>
      <c r="AA1366" s="20">
        <v>14857</v>
      </c>
      <c r="AB1366" s="20">
        <v>15342</v>
      </c>
      <c r="AC1366" s="51"/>
    </row>
    <row r="1367" spans="1:29" s="4" customFormat="1" ht="13.5" hidden="1" customHeight="1" x14ac:dyDescent="0.25">
      <c r="A1367" s="25">
        <v>4</v>
      </c>
      <c r="B1367" s="24" t="s">
        <v>1952</v>
      </c>
      <c r="C1367" s="24" t="s">
        <v>149</v>
      </c>
      <c r="D1367" s="25">
        <v>94</v>
      </c>
      <c r="E1367" s="25" t="s">
        <v>365</v>
      </c>
      <c r="F1367" s="24" t="s">
        <v>151</v>
      </c>
      <c r="G1367" s="24" t="s">
        <v>366</v>
      </c>
      <c r="H1367" s="24" t="s">
        <v>59</v>
      </c>
      <c r="I1367" s="24" t="s">
        <v>357</v>
      </c>
      <c r="J1367" s="24" t="s">
        <v>153</v>
      </c>
      <c r="K1367" s="24" t="s">
        <v>358</v>
      </c>
      <c r="L1367" s="26">
        <v>30</v>
      </c>
      <c r="M1367" s="27">
        <v>2667</v>
      </c>
      <c r="N1367" s="28" t="s">
        <v>2030</v>
      </c>
      <c r="O1367" s="29" t="s">
        <v>2031</v>
      </c>
      <c r="P1367" s="29" t="s">
        <v>368</v>
      </c>
      <c r="Q1367" s="30">
        <v>1</v>
      </c>
      <c r="R1367" s="6" t="s">
        <v>41</v>
      </c>
      <c r="S1367" s="8">
        <v>1</v>
      </c>
      <c r="T1367" s="23">
        <v>0</v>
      </c>
      <c r="U1367" s="23">
        <v>0</v>
      </c>
      <c r="V1367" s="23">
        <v>0</v>
      </c>
      <c r="W1367" s="5">
        <f t="shared" si="42"/>
        <v>1</v>
      </c>
      <c r="X1367" s="5">
        <f t="shared" si="43"/>
        <v>0</v>
      </c>
      <c r="Y1367" s="13">
        <v>3000000000</v>
      </c>
      <c r="Z1367" s="20">
        <v>3088</v>
      </c>
      <c r="AA1367" s="20">
        <v>3178</v>
      </c>
      <c r="AB1367" s="20">
        <v>3271</v>
      </c>
      <c r="AC1367" s="51"/>
    </row>
    <row r="1368" spans="1:29" s="4" customFormat="1" ht="13.5" hidden="1" customHeight="1" x14ac:dyDescent="0.25">
      <c r="A1368" s="25">
        <v>4</v>
      </c>
      <c r="B1368" s="24" t="s">
        <v>1952</v>
      </c>
      <c r="C1368" s="24" t="s">
        <v>175</v>
      </c>
      <c r="D1368" s="25">
        <v>95</v>
      </c>
      <c r="E1368" s="25" t="s">
        <v>369</v>
      </c>
      <c r="F1368" s="24" t="s">
        <v>370</v>
      </c>
      <c r="G1368" s="24" t="s">
        <v>371</v>
      </c>
      <c r="H1368" s="24" t="s">
        <v>35</v>
      </c>
      <c r="I1368" s="24"/>
      <c r="J1368" s="24" t="s">
        <v>153</v>
      </c>
      <c r="K1368" s="24" t="s">
        <v>372</v>
      </c>
      <c r="L1368" s="26">
        <v>31</v>
      </c>
      <c r="M1368" s="27">
        <v>2694</v>
      </c>
      <c r="N1368" s="28" t="s">
        <v>2032</v>
      </c>
      <c r="O1368" s="29" t="s">
        <v>2033</v>
      </c>
      <c r="P1368" s="29" t="s">
        <v>375</v>
      </c>
      <c r="Q1368" s="30">
        <v>20</v>
      </c>
      <c r="R1368" s="6" t="s">
        <v>41</v>
      </c>
      <c r="S1368" s="8">
        <v>5</v>
      </c>
      <c r="T1368" s="23">
        <v>0</v>
      </c>
      <c r="U1368" s="23">
        <v>0</v>
      </c>
      <c r="V1368" s="23">
        <v>0</v>
      </c>
      <c r="W1368" s="5">
        <f t="shared" si="42"/>
        <v>5</v>
      </c>
      <c r="X1368" s="5">
        <f t="shared" si="43"/>
        <v>15</v>
      </c>
      <c r="Y1368" s="13">
        <v>1110759000</v>
      </c>
      <c r="Z1368" s="20">
        <v>1029</v>
      </c>
      <c r="AA1368" s="20">
        <v>1059</v>
      </c>
      <c r="AB1368" s="20">
        <v>1090</v>
      </c>
      <c r="AC1368" s="51"/>
    </row>
    <row r="1369" spans="1:29" s="4" customFormat="1" ht="13.5" hidden="1" customHeight="1" x14ac:dyDescent="0.25">
      <c r="A1369" s="25">
        <v>4</v>
      </c>
      <c r="B1369" s="24" t="s">
        <v>1952</v>
      </c>
      <c r="C1369" s="24" t="s">
        <v>175</v>
      </c>
      <c r="D1369" s="25">
        <v>96</v>
      </c>
      <c r="E1369" s="25" t="s">
        <v>376</v>
      </c>
      <c r="F1369" s="24" t="s">
        <v>370</v>
      </c>
      <c r="G1369" s="24" t="s">
        <v>371</v>
      </c>
      <c r="H1369" s="24" t="s">
        <v>35</v>
      </c>
      <c r="I1369" s="24"/>
      <c r="J1369" s="24" t="s">
        <v>153</v>
      </c>
      <c r="K1369" s="24" t="s">
        <v>372</v>
      </c>
      <c r="L1369" s="26">
        <v>31</v>
      </c>
      <c r="M1369" s="27">
        <v>2694</v>
      </c>
      <c r="N1369" s="28" t="s">
        <v>2032</v>
      </c>
      <c r="O1369" s="29" t="s">
        <v>2034</v>
      </c>
      <c r="P1369" s="29" t="s">
        <v>40</v>
      </c>
      <c r="Q1369" s="30">
        <v>20</v>
      </c>
      <c r="R1369" s="6" t="s">
        <v>41</v>
      </c>
      <c r="S1369" s="8">
        <v>5</v>
      </c>
      <c r="T1369" s="23">
        <v>0</v>
      </c>
      <c r="U1369" s="23">
        <v>0</v>
      </c>
      <c r="V1369" s="23">
        <v>0</v>
      </c>
      <c r="W1369" s="5">
        <f t="shared" si="42"/>
        <v>5</v>
      </c>
      <c r="X1369" s="5">
        <f t="shared" si="43"/>
        <v>15</v>
      </c>
      <c r="Y1369" s="13">
        <v>528721000</v>
      </c>
      <c r="Z1369" s="20">
        <v>490</v>
      </c>
      <c r="AA1369" s="20">
        <v>505</v>
      </c>
      <c r="AB1369" s="20">
        <v>519</v>
      </c>
      <c r="AC1369" s="51"/>
    </row>
    <row r="1370" spans="1:29" s="4" customFormat="1" ht="13.5" hidden="1" customHeight="1" x14ac:dyDescent="0.25">
      <c r="A1370" s="25">
        <v>4</v>
      </c>
      <c r="B1370" s="24" t="s">
        <v>1952</v>
      </c>
      <c r="C1370" s="24" t="s">
        <v>149</v>
      </c>
      <c r="D1370" s="25">
        <v>97</v>
      </c>
      <c r="E1370" s="25" t="s">
        <v>378</v>
      </c>
      <c r="F1370" s="24" t="s">
        <v>379</v>
      </c>
      <c r="G1370" s="24" t="s">
        <v>380</v>
      </c>
      <c r="H1370" s="24" t="s">
        <v>35</v>
      </c>
      <c r="I1370" s="24"/>
      <c r="J1370" s="24" t="s">
        <v>153</v>
      </c>
      <c r="K1370" s="24" t="s">
        <v>154</v>
      </c>
      <c r="L1370" s="26">
        <v>32</v>
      </c>
      <c r="M1370" s="27">
        <v>2409</v>
      </c>
      <c r="N1370" s="28" t="s">
        <v>2035</v>
      </c>
      <c r="O1370" s="29" t="s">
        <v>1234</v>
      </c>
      <c r="P1370" s="29" t="s">
        <v>383</v>
      </c>
      <c r="Q1370" s="30">
        <v>200</v>
      </c>
      <c r="R1370" s="6" t="s">
        <v>41</v>
      </c>
      <c r="S1370" s="8">
        <v>50</v>
      </c>
      <c r="T1370" s="23">
        <v>0</v>
      </c>
      <c r="U1370" s="23">
        <v>0</v>
      </c>
      <c r="V1370" s="23">
        <v>0</v>
      </c>
      <c r="W1370" s="5">
        <f t="shared" si="42"/>
        <v>50</v>
      </c>
      <c r="X1370" s="5">
        <f t="shared" si="43"/>
        <v>150</v>
      </c>
      <c r="Y1370" s="13">
        <v>1639480000</v>
      </c>
      <c r="Z1370" s="20">
        <v>1519</v>
      </c>
      <c r="AA1370" s="20">
        <v>1564</v>
      </c>
      <c r="AB1370" s="20">
        <v>1609</v>
      </c>
      <c r="AC1370" s="51"/>
    </row>
    <row r="1371" spans="1:29" s="4" customFormat="1" ht="13.5" hidden="1" customHeight="1" x14ac:dyDescent="0.25">
      <c r="A1371" s="25">
        <v>4</v>
      </c>
      <c r="B1371" s="24" t="s">
        <v>1952</v>
      </c>
      <c r="C1371" s="24" t="s">
        <v>149</v>
      </c>
      <c r="D1371" s="25">
        <v>98</v>
      </c>
      <c r="E1371" s="25" t="s">
        <v>384</v>
      </c>
      <c r="F1371" s="24" t="s">
        <v>379</v>
      </c>
      <c r="G1371" s="24" t="s">
        <v>385</v>
      </c>
      <c r="H1371" s="24" t="s">
        <v>35</v>
      </c>
      <c r="I1371" s="24"/>
      <c r="J1371" s="24" t="s">
        <v>153</v>
      </c>
      <c r="K1371" s="24" t="s">
        <v>154</v>
      </c>
      <c r="L1371" s="26">
        <v>32</v>
      </c>
      <c r="M1371" s="27">
        <v>2409</v>
      </c>
      <c r="N1371" s="28" t="s">
        <v>2035</v>
      </c>
      <c r="O1371" s="29" t="s">
        <v>2036</v>
      </c>
      <c r="P1371" s="29" t="s">
        <v>200</v>
      </c>
      <c r="Q1371" s="30">
        <v>2600</v>
      </c>
      <c r="R1371" s="6" t="s">
        <v>41</v>
      </c>
      <c r="S1371" s="8">
        <v>650</v>
      </c>
      <c r="T1371" s="23">
        <v>0</v>
      </c>
      <c r="U1371" s="23">
        <v>0</v>
      </c>
      <c r="V1371" s="23">
        <v>0</v>
      </c>
      <c r="W1371" s="5">
        <f t="shared" si="42"/>
        <v>650</v>
      </c>
      <c r="X1371" s="5">
        <f t="shared" si="43"/>
        <v>1950</v>
      </c>
      <c r="Y1371" s="13">
        <v>1639480000</v>
      </c>
      <c r="Z1371" s="20">
        <v>1519</v>
      </c>
      <c r="AA1371" s="20">
        <v>1564</v>
      </c>
      <c r="AB1371" s="20">
        <v>1609</v>
      </c>
      <c r="AC1371" s="51"/>
    </row>
    <row r="1372" spans="1:29" s="4" customFormat="1" ht="13.5" hidden="1" customHeight="1" x14ac:dyDescent="0.25">
      <c r="A1372" s="25">
        <v>4</v>
      </c>
      <c r="B1372" s="24" t="s">
        <v>1952</v>
      </c>
      <c r="C1372" s="24" t="s">
        <v>149</v>
      </c>
      <c r="D1372" s="25">
        <v>99</v>
      </c>
      <c r="E1372" s="25" t="s">
        <v>387</v>
      </c>
      <c r="F1372" s="24" t="s">
        <v>379</v>
      </c>
      <c r="G1372" s="24" t="s">
        <v>388</v>
      </c>
      <c r="H1372" s="24" t="s">
        <v>59</v>
      </c>
      <c r="I1372" s="24"/>
      <c r="J1372" s="24" t="s">
        <v>153</v>
      </c>
      <c r="K1372" s="24" t="s">
        <v>154</v>
      </c>
      <c r="L1372" s="26">
        <v>32</v>
      </c>
      <c r="M1372" s="27">
        <v>2409</v>
      </c>
      <c r="N1372" s="28" t="s">
        <v>2035</v>
      </c>
      <c r="O1372" s="29" t="s">
        <v>2037</v>
      </c>
      <c r="P1372" s="29" t="s">
        <v>390</v>
      </c>
      <c r="Q1372" s="30">
        <v>100</v>
      </c>
      <c r="R1372" s="6" t="s">
        <v>41</v>
      </c>
      <c r="S1372" s="8">
        <v>25</v>
      </c>
      <c r="T1372" s="23">
        <v>0</v>
      </c>
      <c r="U1372" s="23">
        <v>0</v>
      </c>
      <c r="V1372" s="23">
        <v>0</v>
      </c>
      <c r="W1372" s="5">
        <f t="shared" si="42"/>
        <v>25</v>
      </c>
      <c r="X1372" s="5">
        <f t="shared" si="43"/>
        <v>75</v>
      </c>
      <c r="Y1372" s="13">
        <v>1547099000</v>
      </c>
      <c r="Z1372" s="20">
        <v>823</v>
      </c>
      <c r="AA1372" s="20">
        <v>847</v>
      </c>
      <c r="AB1372" s="20">
        <v>872</v>
      </c>
      <c r="AC1372" s="51"/>
    </row>
    <row r="1373" spans="1:29" s="4" customFormat="1" ht="13.5" hidden="1" customHeight="1" x14ac:dyDescent="0.25">
      <c r="A1373" s="25">
        <v>4</v>
      </c>
      <c r="B1373" s="24" t="s">
        <v>1952</v>
      </c>
      <c r="C1373" s="24" t="s">
        <v>186</v>
      </c>
      <c r="D1373" s="25">
        <v>62</v>
      </c>
      <c r="E1373" s="25" t="s">
        <v>401</v>
      </c>
      <c r="F1373" s="24" t="s">
        <v>272</v>
      </c>
      <c r="G1373" s="24" t="s">
        <v>402</v>
      </c>
      <c r="H1373" s="24" t="s">
        <v>35</v>
      </c>
      <c r="I1373" s="24"/>
      <c r="J1373" s="24" t="s">
        <v>274</v>
      </c>
      <c r="K1373" s="24" t="s">
        <v>275</v>
      </c>
      <c r="L1373" s="26">
        <v>33</v>
      </c>
      <c r="M1373" s="27">
        <v>2638</v>
      </c>
      <c r="N1373" s="28" t="s">
        <v>2038</v>
      </c>
      <c r="O1373" s="29" t="s">
        <v>1238</v>
      </c>
      <c r="P1373" s="29" t="s">
        <v>67</v>
      </c>
      <c r="Q1373" s="30">
        <v>4</v>
      </c>
      <c r="R1373" s="6" t="s">
        <v>41</v>
      </c>
      <c r="S1373" s="8">
        <v>1</v>
      </c>
      <c r="T1373" s="23">
        <v>0</v>
      </c>
      <c r="U1373" s="23">
        <v>0</v>
      </c>
      <c r="V1373" s="23">
        <v>0</v>
      </c>
      <c r="W1373" s="5">
        <f t="shared" si="42"/>
        <v>1</v>
      </c>
      <c r="X1373" s="5">
        <f t="shared" si="43"/>
        <v>3</v>
      </c>
      <c r="Y1373" s="13">
        <v>1311806000</v>
      </c>
      <c r="Z1373" s="20">
        <v>1215</v>
      </c>
      <c r="AA1373" s="20">
        <v>1251</v>
      </c>
      <c r="AB1373" s="20">
        <v>1287</v>
      </c>
      <c r="AC1373" s="51"/>
    </row>
    <row r="1374" spans="1:29" s="4" customFormat="1" ht="13.5" hidden="1" customHeight="1" x14ac:dyDescent="0.25">
      <c r="A1374" s="25">
        <v>4</v>
      </c>
      <c r="B1374" s="24" t="s">
        <v>1952</v>
      </c>
      <c r="C1374" s="24" t="s">
        <v>149</v>
      </c>
      <c r="D1374" s="25">
        <v>103</v>
      </c>
      <c r="E1374" s="25" t="s">
        <v>405</v>
      </c>
      <c r="F1374" s="24" t="s">
        <v>406</v>
      </c>
      <c r="G1374" s="24" t="s">
        <v>407</v>
      </c>
      <c r="H1374" s="24" t="s">
        <v>59</v>
      </c>
      <c r="I1374" s="24"/>
      <c r="J1374" s="24" t="s">
        <v>153</v>
      </c>
      <c r="K1374" s="24" t="s">
        <v>154</v>
      </c>
      <c r="L1374" s="26">
        <v>34</v>
      </c>
      <c r="M1374" s="27">
        <v>2708</v>
      </c>
      <c r="N1374" s="28" t="s">
        <v>2039</v>
      </c>
      <c r="O1374" s="29" t="s">
        <v>1781</v>
      </c>
      <c r="P1374" s="29" t="s">
        <v>410</v>
      </c>
      <c r="Q1374" s="30">
        <v>4</v>
      </c>
      <c r="R1374" s="6" t="s">
        <v>41</v>
      </c>
      <c r="S1374" s="8">
        <v>1</v>
      </c>
      <c r="T1374" s="23">
        <v>0</v>
      </c>
      <c r="U1374" s="23">
        <v>0</v>
      </c>
      <c r="V1374" s="23">
        <v>0</v>
      </c>
      <c r="W1374" s="5">
        <f t="shared" si="42"/>
        <v>1</v>
      </c>
      <c r="X1374" s="5">
        <f t="shared" si="43"/>
        <v>3</v>
      </c>
      <c r="Y1374" s="13">
        <v>900000000</v>
      </c>
      <c r="Z1374" s="20">
        <v>823</v>
      </c>
      <c r="AA1374" s="20">
        <v>847</v>
      </c>
      <c r="AB1374" s="20">
        <v>872</v>
      </c>
      <c r="AC1374" s="51"/>
    </row>
    <row r="1375" spans="1:29" s="4" customFormat="1" ht="13.5" hidden="1" customHeight="1" x14ac:dyDescent="0.25">
      <c r="A1375" s="25">
        <v>4</v>
      </c>
      <c r="B1375" s="24" t="s">
        <v>1952</v>
      </c>
      <c r="C1375" s="24" t="s">
        <v>149</v>
      </c>
      <c r="D1375" s="25">
        <v>104</v>
      </c>
      <c r="E1375" s="25" t="s">
        <v>411</v>
      </c>
      <c r="F1375" s="24" t="s">
        <v>406</v>
      </c>
      <c r="G1375" s="24" t="s">
        <v>407</v>
      </c>
      <c r="H1375" s="24" t="s">
        <v>59</v>
      </c>
      <c r="I1375" s="24"/>
      <c r="J1375" s="24" t="s">
        <v>153</v>
      </c>
      <c r="K1375" s="24" t="s">
        <v>154</v>
      </c>
      <c r="L1375" s="26">
        <v>34</v>
      </c>
      <c r="M1375" s="27">
        <v>2708</v>
      </c>
      <c r="N1375" s="28" t="s">
        <v>2039</v>
      </c>
      <c r="O1375" s="29" t="s">
        <v>1782</v>
      </c>
      <c r="P1375" s="29" t="s">
        <v>413</v>
      </c>
      <c r="Q1375" s="30">
        <v>4</v>
      </c>
      <c r="R1375" s="6" t="s">
        <v>41</v>
      </c>
      <c r="S1375" s="8">
        <v>1</v>
      </c>
      <c r="T1375" s="23">
        <v>0</v>
      </c>
      <c r="U1375" s="23">
        <v>0</v>
      </c>
      <c r="V1375" s="23">
        <v>0</v>
      </c>
      <c r="W1375" s="5">
        <f t="shared" si="42"/>
        <v>1</v>
      </c>
      <c r="X1375" s="5">
        <f t="shared" si="43"/>
        <v>3</v>
      </c>
      <c r="Y1375" s="13">
        <v>900000000</v>
      </c>
      <c r="Z1375" s="20">
        <v>823</v>
      </c>
      <c r="AA1375" s="20">
        <v>847</v>
      </c>
      <c r="AB1375" s="20">
        <v>872</v>
      </c>
      <c r="AC1375" s="51"/>
    </row>
    <row r="1376" spans="1:29" s="4" customFormat="1" ht="13.5" hidden="1" customHeight="1" x14ac:dyDescent="0.25">
      <c r="A1376" s="25">
        <v>13</v>
      </c>
      <c r="B1376" s="24" t="s">
        <v>2040</v>
      </c>
      <c r="C1376" s="24" t="s">
        <v>31</v>
      </c>
      <c r="D1376" s="25">
        <v>1</v>
      </c>
      <c r="E1376" s="25" t="s">
        <v>32</v>
      </c>
      <c r="F1376" s="24" t="s">
        <v>33</v>
      </c>
      <c r="G1376" s="24" t="s">
        <v>34</v>
      </c>
      <c r="H1376" s="24" t="s">
        <v>35</v>
      </c>
      <c r="I1376" s="24"/>
      <c r="J1376" s="24" t="s">
        <v>36</v>
      </c>
      <c r="K1376" s="24" t="s">
        <v>37</v>
      </c>
      <c r="L1376" s="26">
        <v>1</v>
      </c>
      <c r="M1376" s="27">
        <v>2292</v>
      </c>
      <c r="N1376" s="28" t="s">
        <v>2041</v>
      </c>
      <c r="O1376" s="29" t="s">
        <v>1159</v>
      </c>
      <c r="P1376" s="29" t="s">
        <v>40</v>
      </c>
      <c r="Q1376" s="30">
        <v>40</v>
      </c>
      <c r="R1376" s="6" t="s">
        <v>41</v>
      </c>
      <c r="S1376" s="8">
        <v>10</v>
      </c>
      <c r="T1376" s="23">
        <v>0</v>
      </c>
      <c r="U1376" s="23">
        <v>0</v>
      </c>
      <c r="V1376" s="23">
        <v>0</v>
      </c>
      <c r="W1376" s="5">
        <f t="shared" si="42"/>
        <v>10</v>
      </c>
      <c r="X1376" s="5">
        <f t="shared" si="43"/>
        <v>30</v>
      </c>
      <c r="Y1376" s="13">
        <v>229415000</v>
      </c>
      <c r="Z1376" s="20">
        <v>230</v>
      </c>
      <c r="AA1376" s="20">
        <v>236</v>
      </c>
      <c r="AB1376" s="20">
        <v>243</v>
      </c>
      <c r="AC1376" s="51"/>
    </row>
    <row r="1377" spans="1:29" s="4" customFormat="1" ht="13.5" hidden="1" customHeight="1" x14ac:dyDescent="0.25">
      <c r="A1377" s="25">
        <v>13</v>
      </c>
      <c r="B1377" s="24" t="s">
        <v>2040</v>
      </c>
      <c r="C1377" s="24" t="s">
        <v>31</v>
      </c>
      <c r="D1377" s="25">
        <v>2</v>
      </c>
      <c r="E1377" s="25" t="s">
        <v>42</v>
      </c>
      <c r="F1377" s="24" t="s">
        <v>33</v>
      </c>
      <c r="G1377" s="24" t="s">
        <v>34</v>
      </c>
      <c r="H1377" s="24" t="s">
        <v>35</v>
      </c>
      <c r="I1377" s="24"/>
      <c r="J1377" s="24" t="s">
        <v>36</v>
      </c>
      <c r="K1377" s="24" t="s">
        <v>37</v>
      </c>
      <c r="L1377" s="26">
        <v>1</v>
      </c>
      <c r="M1377" s="27">
        <v>2292</v>
      </c>
      <c r="N1377" s="28" t="s">
        <v>2041</v>
      </c>
      <c r="O1377" s="29" t="s">
        <v>43</v>
      </c>
      <c r="P1377" s="29" t="s">
        <v>44</v>
      </c>
      <c r="Q1377" s="30">
        <v>4</v>
      </c>
      <c r="R1377" s="6" t="s">
        <v>41</v>
      </c>
      <c r="S1377" s="8">
        <v>1</v>
      </c>
      <c r="T1377" s="23">
        <v>0</v>
      </c>
      <c r="U1377" s="23">
        <v>0</v>
      </c>
      <c r="V1377" s="23">
        <v>0</v>
      </c>
      <c r="W1377" s="5">
        <f t="shared" si="42"/>
        <v>1</v>
      </c>
      <c r="X1377" s="5">
        <f t="shared" si="43"/>
        <v>3</v>
      </c>
      <c r="Y1377" s="13">
        <v>114712000</v>
      </c>
      <c r="Z1377" s="20">
        <v>115</v>
      </c>
      <c r="AA1377" s="20">
        <v>118</v>
      </c>
      <c r="AB1377" s="20">
        <v>122</v>
      </c>
      <c r="AC1377" s="51"/>
    </row>
    <row r="1378" spans="1:29" s="4" customFormat="1" ht="13.5" hidden="1" customHeight="1" x14ac:dyDescent="0.25">
      <c r="A1378" s="25">
        <v>13</v>
      </c>
      <c r="B1378" s="24" t="s">
        <v>2040</v>
      </c>
      <c r="C1378" s="24" t="s">
        <v>31</v>
      </c>
      <c r="D1378" s="25">
        <v>3</v>
      </c>
      <c r="E1378" s="25" t="s">
        <v>45</v>
      </c>
      <c r="F1378" s="24" t="s">
        <v>33</v>
      </c>
      <c r="G1378" s="24" t="s">
        <v>34</v>
      </c>
      <c r="H1378" s="24" t="s">
        <v>35</v>
      </c>
      <c r="I1378" s="24"/>
      <c r="J1378" s="24" t="s">
        <v>36</v>
      </c>
      <c r="K1378" s="24" t="s">
        <v>37</v>
      </c>
      <c r="L1378" s="26">
        <v>1</v>
      </c>
      <c r="M1378" s="27">
        <v>2292</v>
      </c>
      <c r="N1378" s="28" t="s">
        <v>2041</v>
      </c>
      <c r="O1378" s="29" t="s">
        <v>985</v>
      </c>
      <c r="P1378" s="29" t="s">
        <v>47</v>
      </c>
      <c r="Q1378" s="30">
        <v>4</v>
      </c>
      <c r="R1378" s="6" t="s">
        <v>41</v>
      </c>
      <c r="S1378" s="8">
        <v>1</v>
      </c>
      <c r="T1378" s="23">
        <v>0</v>
      </c>
      <c r="U1378" s="23">
        <v>0</v>
      </c>
      <c r="V1378" s="23">
        <v>0</v>
      </c>
      <c r="W1378" s="5">
        <f t="shared" si="42"/>
        <v>1</v>
      </c>
      <c r="X1378" s="5">
        <f t="shared" si="43"/>
        <v>3</v>
      </c>
      <c r="Y1378" s="13">
        <v>229415000</v>
      </c>
      <c r="Z1378" s="20">
        <v>230</v>
      </c>
      <c r="AA1378" s="20">
        <v>236</v>
      </c>
      <c r="AB1378" s="20">
        <v>243</v>
      </c>
      <c r="AC1378" s="51"/>
    </row>
    <row r="1379" spans="1:29" s="4" customFormat="1" ht="13.5" hidden="1" customHeight="1" x14ac:dyDescent="0.25">
      <c r="A1379" s="25">
        <v>13</v>
      </c>
      <c r="B1379" s="24" t="s">
        <v>2040</v>
      </c>
      <c r="C1379" s="24" t="s">
        <v>48</v>
      </c>
      <c r="D1379" s="25">
        <v>4</v>
      </c>
      <c r="E1379" s="25" t="s">
        <v>49</v>
      </c>
      <c r="F1379" s="24" t="s">
        <v>50</v>
      </c>
      <c r="G1379" s="24" t="s">
        <v>51</v>
      </c>
      <c r="H1379" s="24" t="s">
        <v>35</v>
      </c>
      <c r="I1379" s="24"/>
      <c r="J1379" s="24" t="s">
        <v>36</v>
      </c>
      <c r="K1379" s="24" t="s">
        <v>52</v>
      </c>
      <c r="L1379" s="26">
        <v>2</v>
      </c>
      <c r="M1379" s="27">
        <v>2462</v>
      </c>
      <c r="N1379" s="28" t="s">
        <v>2042</v>
      </c>
      <c r="O1379" s="29" t="s">
        <v>2043</v>
      </c>
      <c r="P1379" s="29" t="s">
        <v>55</v>
      </c>
      <c r="Q1379" s="30">
        <v>3000</v>
      </c>
      <c r="R1379" s="6" t="s">
        <v>41</v>
      </c>
      <c r="S1379" s="8">
        <v>750</v>
      </c>
      <c r="T1379" s="23">
        <v>0</v>
      </c>
      <c r="U1379" s="23">
        <v>0</v>
      </c>
      <c r="V1379" s="23">
        <v>0</v>
      </c>
      <c r="W1379" s="5">
        <f t="shared" si="42"/>
        <v>750</v>
      </c>
      <c r="X1379" s="5">
        <f t="shared" si="43"/>
        <v>2250</v>
      </c>
      <c r="Y1379" s="13">
        <v>502250000</v>
      </c>
      <c r="Z1379" s="20">
        <v>503</v>
      </c>
      <c r="AA1379" s="20">
        <v>518</v>
      </c>
      <c r="AB1379" s="20">
        <v>533</v>
      </c>
      <c r="AC1379" s="51"/>
    </row>
    <row r="1380" spans="1:29" s="4" customFormat="1" ht="13.5" hidden="1" customHeight="1" x14ac:dyDescent="0.25">
      <c r="A1380" s="25">
        <v>13</v>
      </c>
      <c r="B1380" s="24" t="s">
        <v>2040</v>
      </c>
      <c r="C1380" s="24" t="s">
        <v>31</v>
      </c>
      <c r="D1380" s="25">
        <v>5</v>
      </c>
      <c r="E1380" s="25" t="s">
        <v>56</v>
      </c>
      <c r="F1380" s="24" t="s">
        <v>57</v>
      </c>
      <c r="G1380" s="24" t="s">
        <v>58</v>
      </c>
      <c r="H1380" s="24" t="s">
        <v>59</v>
      </c>
      <c r="I1380" s="24" t="s">
        <v>60</v>
      </c>
      <c r="J1380" s="24" t="s">
        <v>36</v>
      </c>
      <c r="K1380" s="24" t="s">
        <v>61</v>
      </c>
      <c r="L1380" s="26">
        <v>3</v>
      </c>
      <c r="M1380" s="27">
        <v>2293</v>
      </c>
      <c r="N1380" s="28" t="s">
        <v>2044</v>
      </c>
      <c r="O1380" s="29" t="s">
        <v>2045</v>
      </c>
      <c r="P1380" s="29" t="s">
        <v>64</v>
      </c>
      <c r="Q1380" s="30">
        <v>1</v>
      </c>
      <c r="R1380" s="6" t="s">
        <v>41</v>
      </c>
      <c r="S1380" s="8">
        <v>1</v>
      </c>
      <c r="T1380" s="23">
        <v>0</v>
      </c>
      <c r="U1380" s="23">
        <v>0</v>
      </c>
      <c r="V1380" s="23">
        <v>0</v>
      </c>
      <c r="W1380" s="5">
        <f t="shared" si="42"/>
        <v>1</v>
      </c>
      <c r="X1380" s="5">
        <f t="shared" si="43"/>
        <v>0</v>
      </c>
      <c r="Y1380" s="13">
        <v>549500000</v>
      </c>
      <c r="Z1380" s="20">
        <v>0</v>
      </c>
      <c r="AA1380" s="20">
        <v>0</v>
      </c>
      <c r="AB1380" s="20">
        <v>0</v>
      </c>
      <c r="AC1380" s="51"/>
    </row>
    <row r="1381" spans="1:29" s="4" customFormat="1" ht="13.5" hidden="1" customHeight="1" x14ac:dyDescent="0.25">
      <c r="A1381" s="25">
        <v>13</v>
      </c>
      <c r="B1381" s="24" t="s">
        <v>2040</v>
      </c>
      <c r="C1381" s="24" t="s">
        <v>31</v>
      </c>
      <c r="D1381" s="25">
        <v>6</v>
      </c>
      <c r="E1381" s="25" t="s">
        <v>65</v>
      </c>
      <c r="F1381" s="24" t="s">
        <v>57</v>
      </c>
      <c r="G1381" s="24" t="s">
        <v>58</v>
      </c>
      <c r="H1381" s="24" t="s">
        <v>59</v>
      </c>
      <c r="I1381" s="24" t="s">
        <v>60</v>
      </c>
      <c r="J1381" s="24" t="s">
        <v>36</v>
      </c>
      <c r="K1381" s="24" t="s">
        <v>61</v>
      </c>
      <c r="L1381" s="26">
        <v>3</v>
      </c>
      <c r="M1381" s="27">
        <v>2293</v>
      </c>
      <c r="N1381" s="28" t="s">
        <v>2044</v>
      </c>
      <c r="O1381" s="29" t="s">
        <v>685</v>
      </c>
      <c r="P1381" s="29" t="s">
        <v>67</v>
      </c>
      <c r="Q1381" s="30">
        <v>1</v>
      </c>
      <c r="R1381" s="6" t="s">
        <v>41</v>
      </c>
      <c r="S1381" s="8">
        <v>1</v>
      </c>
      <c r="T1381" s="23">
        <v>0</v>
      </c>
      <c r="U1381" s="23">
        <v>0</v>
      </c>
      <c r="V1381" s="23">
        <v>0</v>
      </c>
      <c r="W1381" s="5">
        <f t="shared" si="42"/>
        <v>1</v>
      </c>
      <c r="X1381" s="5">
        <f t="shared" si="43"/>
        <v>0</v>
      </c>
      <c r="Y1381" s="13">
        <v>64807000</v>
      </c>
      <c r="Z1381" s="20">
        <v>130</v>
      </c>
      <c r="AA1381" s="20">
        <v>134</v>
      </c>
      <c r="AB1381" s="20">
        <v>137</v>
      </c>
      <c r="AC1381" s="51"/>
    </row>
    <row r="1382" spans="1:29" s="4" customFormat="1" ht="13.5" hidden="1" customHeight="1" x14ac:dyDescent="0.25">
      <c r="A1382" s="25">
        <v>13</v>
      </c>
      <c r="B1382" s="24" t="s">
        <v>2040</v>
      </c>
      <c r="C1382" s="24" t="s">
        <v>31</v>
      </c>
      <c r="D1382" s="25">
        <v>8</v>
      </c>
      <c r="E1382" s="25" t="s">
        <v>74</v>
      </c>
      <c r="F1382" s="24" t="s">
        <v>33</v>
      </c>
      <c r="G1382" s="24" t="s">
        <v>69</v>
      </c>
      <c r="H1382" s="24" t="s">
        <v>35</v>
      </c>
      <c r="I1382" s="24"/>
      <c r="J1382" s="24" t="s">
        <v>36</v>
      </c>
      <c r="K1382" s="24" t="s">
        <v>70</v>
      </c>
      <c r="L1382" s="26">
        <v>4</v>
      </c>
      <c r="M1382" s="27">
        <v>2294</v>
      </c>
      <c r="N1382" s="28" t="s">
        <v>2046</v>
      </c>
      <c r="O1382" s="29" t="s">
        <v>2047</v>
      </c>
      <c r="P1382" s="29" t="s">
        <v>40</v>
      </c>
      <c r="Q1382" s="30">
        <v>77</v>
      </c>
      <c r="R1382" s="6" t="s">
        <v>41</v>
      </c>
      <c r="S1382" s="8">
        <v>19</v>
      </c>
      <c r="T1382" s="23">
        <v>0</v>
      </c>
      <c r="U1382" s="23">
        <v>0</v>
      </c>
      <c r="V1382" s="23">
        <v>0</v>
      </c>
      <c r="W1382" s="5">
        <f t="shared" si="42"/>
        <v>19</v>
      </c>
      <c r="X1382" s="5">
        <f t="shared" si="43"/>
        <v>58</v>
      </c>
      <c r="Y1382" s="13">
        <v>153107000</v>
      </c>
      <c r="Z1382" s="20">
        <v>153</v>
      </c>
      <c r="AA1382" s="20">
        <v>158</v>
      </c>
      <c r="AB1382" s="20">
        <v>162</v>
      </c>
      <c r="AC1382" s="51"/>
    </row>
    <row r="1383" spans="1:29" s="4" customFormat="1" ht="13.5" hidden="1" customHeight="1" x14ac:dyDescent="0.25">
      <c r="A1383" s="25">
        <v>13</v>
      </c>
      <c r="B1383" s="24" t="s">
        <v>2040</v>
      </c>
      <c r="C1383" s="24" t="s">
        <v>31</v>
      </c>
      <c r="D1383" s="25">
        <v>10</v>
      </c>
      <c r="E1383" s="25" t="s">
        <v>76</v>
      </c>
      <c r="F1383" s="24" t="s">
        <v>33</v>
      </c>
      <c r="G1383" s="24" t="s">
        <v>69</v>
      </c>
      <c r="H1383" s="24" t="s">
        <v>35</v>
      </c>
      <c r="I1383" s="24"/>
      <c r="J1383" s="24" t="s">
        <v>36</v>
      </c>
      <c r="K1383" s="24" t="s">
        <v>70</v>
      </c>
      <c r="L1383" s="26">
        <v>4</v>
      </c>
      <c r="M1383" s="27">
        <v>2294</v>
      </c>
      <c r="N1383" s="28" t="s">
        <v>2046</v>
      </c>
      <c r="O1383" s="29" t="s">
        <v>2048</v>
      </c>
      <c r="P1383" s="29" t="s">
        <v>78</v>
      </c>
      <c r="Q1383" s="30">
        <v>2000</v>
      </c>
      <c r="R1383" s="6" t="s">
        <v>41</v>
      </c>
      <c r="S1383" s="8">
        <v>500</v>
      </c>
      <c r="T1383" s="23">
        <v>0</v>
      </c>
      <c r="U1383" s="23">
        <v>0</v>
      </c>
      <c r="V1383" s="23">
        <v>0</v>
      </c>
      <c r="W1383" s="5">
        <f t="shared" si="42"/>
        <v>500</v>
      </c>
      <c r="X1383" s="5">
        <f t="shared" si="43"/>
        <v>1500</v>
      </c>
      <c r="Y1383" s="13">
        <v>131238000</v>
      </c>
      <c r="Z1383" s="20">
        <v>131</v>
      </c>
      <c r="AA1383" s="20">
        <v>135</v>
      </c>
      <c r="AB1383" s="20">
        <v>139</v>
      </c>
      <c r="AC1383" s="51"/>
    </row>
    <row r="1384" spans="1:29" s="4" customFormat="1" ht="13.5" hidden="1" customHeight="1" x14ac:dyDescent="0.25">
      <c r="A1384" s="25">
        <v>13</v>
      </c>
      <c r="B1384" s="24" t="s">
        <v>2040</v>
      </c>
      <c r="C1384" s="24" t="s">
        <v>31</v>
      </c>
      <c r="D1384" s="25">
        <v>11</v>
      </c>
      <c r="E1384" s="25" t="s">
        <v>79</v>
      </c>
      <c r="F1384" s="24" t="s">
        <v>33</v>
      </c>
      <c r="G1384" s="24" t="s">
        <v>69</v>
      </c>
      <c r="H1384" s="24" t="s">
        <v>35</v>
      </c>
      <c r="I1384" s="24"/>
      <c r="J1384" s="24" t="s">
        <v>36</v>
      </c>
      <c r="K1384" s="24" t="s">
        <v>70</v>
      </c>
      <c r="L1384" s="26">
        <v>4</v>
      </c>
      <c r="M1384" s="27">
        <v>2294</v>
      </c>
      <c r="N1384" s="28" t="s">
        <v>2046</v>
      </c>
      <c r="O1384" s="29" t="s">
        <v>2049</v>
      </c>
      <c r="P1384" s="29" t="s">
        <v>81</v>
      </c>
      <c r="Q1384" s="30">
        <v>8</v>
      </c>
      <c r="R1384" s="6" t="s">
        <v>41</v>
      </c>
      <c r="S1384" s="8">
        <v>2</v>
      </c>
      <c r="T1384" s="23">
        <v>0</v>
      </c>
      <c r="U1384" s="23">
        <v>0</v>
      </c>
      <c r="V1384" s="23">
        <v>0</v>
      </c>
      <c r="W1384" s="5">
        <f t="shared" si="42"/>
        <v>2</v>
      </c>
      <c r="X1384" s="5">
        <f t="shared" si="43"/>
        <v>6</v>
      </c>
      <c r="Y1384" s="13">
        <v>153107000</v>
      </c>
      <c r="Z1384" s="20">
        <v>153</v>
      </c>
      <c r="AA1384" s="20">
        <v>158</v>
      </c>
      <c r="AB1384" s="20">
        <v>162</v>
      </c>
      <c r="AC1384" s="51"/>
    </row>
    <row r="1385" spans="1:29" s="4" customFormat="1" ht="13.5" hidden="1" customHeight="1" x14ac:dyDescent="0.25">
      <c r="A1385" s="25">
        <v>13</v>
      </c>
      <c r="B1385" s="24" t="s">
        <v>2040</v>
      </c>
      <c r="C1385" s="24" t="s">
        <v>88</v>
      </c>
      <c r="D1385" s="25">
        <v>15</v>
      </c>
      <c r="E1385" s="25" t="s">
        <v>89</v>
      </c>
      <c r="F1385" s="24" t="s">
        <v>90</v>
      </c>
      <c r="G1385" s="24" t="s">
        <v>91</v>
      </c>
      <c r="H1385" s="24" t="s">
        <v>35</v>
      </c>
      <c r="I1385" s="24" t="s">
        <v>92</v>
      </c>
      <c r="J1385" s="24" t="s">
        <v>36</v>
      </c>
      <c r="K1385" s="24" t="s">
        <v>93</v>
      </c>
      <c r="L1385" s="26">
        <v>6</v>
      </c>
      <c r="M1385" s="27">
        <v>2674</v>
      </c>
      <c r="N1385" s="28" t="s">
        <v>2050</v>
      </c>
      <c r="O1385" s="29" t="s">
        <v>2051</v>
      </c>
      <c r="P1385" s="29" t="s">
        <v>67</v>
      </c>
      <c r="Q1385" s="30">
        <v>6000</v>
      </c>
      <c r="R1385" s="6" t="s">
        <v>41</v>
      </c>
      <c r="S1385" s="8">
        <v>1500</v>
      </c>
      <c r="T1385" s="23">
        <v>0</v>
      </c>
      <c r="U1385" s="23">
        <v>0</v>
      </c>
      <c r="V1385" s="23">
        <v>0</v>
      </c>
      <c r="W1385" s="5">
        <f t="shared" si="42"/>
        <v>1500</v>
      </c>
      <c r="X1385" s="5">
        <f t="shared" si="43"/>
        <v>4500</v>
      </c>
      <c r="Y1385" s="13">
        <v>699920000</v>
      </c>
      <c r="Z1385" s="20">
        <v>701</v>
      </c>
      <c r="AA1385" s="20">
        <v>721</v>
      </c>
      <c r="AB1385" s="20">
        <v>742</v>
      </c>
      <c r="AC1385" s="51"/>
    </row>
    <row r="1386" spans="1:29" s="4" customFormat="1" ht="13.5" hidden="1" customHeight="1" x14ac:dyDescent="0.25">
      <c r="A1386" s="25">
        <v>13</v>
      </c>
      <c r="B1386" s="24" t="s">
        <v>2040</v>
      </c>
      <c r="C1386" s="24" t="s">
        <v>31</v>
      </c>
      <c r="D1386" s="25">
        <v>16</v>
      </c>
      <c r="E1386" s="25" t="s">
        <v>96</v>
      </c>
      <c r="F1386" s="24" t="s">
        <v>33</v>
      </c>
      <c r="G1386" s="24" t="s">
        <v>97</v>
      </c>
      <c r="H1386" s="24" t="s">
        <v>59</v>
      </c>
      <c r="I1386" s="24" t="s">
        <v>60</v>
      </c>
      <c r="J1386" s="24" t="s">
        <v>36</v>
      </c>
      <c r="K1386" s="24" t="s">
        <v>93</v>
      </c>
      <c r="L1386" s="26">
        <v>7</v>
      </c>
      <c r="M1386" s="27">
        <v>2709</v>
      </c>
      <c r="N1386" s="28" t="s">
        <v>2052</v>
      </c>
      <c r="O1386" s="29" t="s">
        <v>99</v>
      </c>
      <c r="P1386" s="29" t="s">
        <v>100</v>
      </c>
      <c r="Q1386" s="30">
        <v>4</v>
      </c>
      <c r="R1386" s="6" t="s">
        <v>41</v>
      </c>
      <c r="S1386" s="8">
        <v>1</v>
      </c>
      <c r="T1386" s="23">
        <v>0</v>
      </c>
      <c r="U1386" s="23">
        <v>0</v>
      </c>
      <c r="V1386" s="23">
        <v>0</v>
      </c>
      <c r="W1386" s="5">
        <f t="shared" si="42"/>
        <v>1</v>
      </c>
      <c r="X1386" s="5">
        <f t="shared" si="43"/>
        <v>3</v>
      </c>
      <c r="Y1386" s="13">
        <v>505493000</v>
      </c>
      <c r="Z1386" s="20">
        <v>325</v>
      </c>
      <c r="AA1386" s="20">
        <v>334</v>
      </c>
      <c r="AB1386" s="20">
        <v>344</v>
      </c>
      <c r="AC1386" s="51"/>
    </row>
    <row r="1387" spans="1:29" s="4" customFormat="1" ht="13.5" hidden="1" customHeight="1" x14ac:dyDescent="0.25">
      <c r="A1387" s="25">
        <v>13</v>
      </c>
      <c r="B1387" s="24" t="s">
        <v>2040</v>
      </c>
      <c r="C1387" s="24" t="s">
        <v>101</v>
      </c>
      <c r="D1387" s="25">
        <v>46</v>
      </c>
      <c r="E1387" s="25" t="s">
        <v>102</v>
      </c>
      <c r="F1387" s="24" t="s">
        <v>103</v>
      </c>
      <c r="G1387" s="24" t="s">
        <v>104</v>
      </c>
      <c r="H1387" s="24" t="s">
        <v>59</v>
      </c>
      <c r="I1387" s="24" t="s">
        <v>105</v>
      </c>
      <c r="J1387" s="24" t="s">
        <v>106</v>
      </c>
      <c r="K1387" s="24" t="s">
        <v>107</v>
      </c>
      <c r="L1387" s="26">
        <v>8</v>
      </c>
      <c r="M1387" s="27">
        <v>2787</v>
      </c>
      <c r="N1387" s="28" t="s">
        <v>2053</v>
      </c>
      <c r="O1387" s="29" t="s">
        <v>2054</v>
      </c>
      <c r="P1387" s="29" t="s">
        <v>110</v>
      </c>
      <c r="Q1387" s="30">
        <v>500</v>
      </c>
      <c r="R1387" s="6" t="s">
        <v>41</v>
      </c>
      <c r="S1387" s="8">
        <v>125</v>
      </c>
      <c r="T1387" s="23">
        <v>0</v>
      </c>
      <c r="U1387" s="23">
        <v>0</v>
      </c>
      <c r="V1387" s="23">
        <v>0</v>
      </c>
      <c r="W1387" s="5">
        <f t="shared" si="42"/>
        <v>125</v>
      </c>
      <c r="X1387" s="5">
        <f t="shared" si="43"/>
        <v>375</v>
      </c>
      <c r="Y1387" s="13">
        <v>972108000</v>
      </c>
      <c r="Z1387" s="20">
        <v>974</v>
      </c>
      <c r="AA1387" s="20">
        <v>1002</v>
      </c>
      <c r="AB1387" s="20">
        <v>1031</v>
      </c>
      <c r="AC1387" s="51"/>
    </row>
    <row r="1388" spans="1:29" s="4" customFormat="1" ht="13.5" hidden="1" customHeight="1" x14ac:dyDescent="0.25">
      <c r="A1388" s="25">
        <v>13</v>
      </c>
      <c r="B1388" s="24" t="s">
        <v>2040</v>
      </c>
      <c r="C1388" s="24" t="s">
        <v>101</v>
      </c>
      <c r="D1388" s="25">
        <v>47</v>
      </c>
      <c r="E1388" s="25" t="s">
        <v>111</v>
      </c>
      <c r="F1388" s="24" t="s">
        <v>103</v>
      </c>
      <c r="G1388" s="24" t="s">
        <v>112</v>
      </c>
      <c r="H1388" s="24" t="s">
        <v>59</v>
      </c>
      <c r="I1388" s="24" t="s">
        <v>105</v>
      </c>
      <c r="J1388" s="24" t="s">
        <v>106</v>
      </c>
      <c r="K1388" s="24" t="s">
        <v>107</v>
      </c>
      <c r="L1388" s="26">
        <v>8</v>
      </c>
      <c r="M1388" s="27">
        <v>2787</v>
      </c>
      <c r="N1388" s="28" t="s">
        <v>2053</v>
      </c>
      <c r="O1388" s="29" t="s">
        <v>2055</v>
      </c>
      <c r="P1388" s="29" t="s">
        <v>114</v>
      </c>
      <c r="Q1388" s="30">
        <v>389</v>
      </c>
      <c r="R1388" s="6" t="s">
        <v>41</v>
      </c>
      <c r="S1388" s="8">
        <v>97</v>
      </c>
      <c r="T1388" s="23">
        <v>0</v>
      </c>
      <c r="U1388" s="23">
        <v>0</v>
      </c>
      <c r="V1388" s="23">
        <v>0</v>
      </c>
      <c r="W1388" s="5">
        <f t="shared" si="42"/>
        <v>97</v>
      </c>
      <c r="X1388" s="5">
        <f t="shared" si="43"/>
        <v>292</v>
      </c>
      <c r="Y1388" s="13">
        <v>777686000</v>
      </c>
      <c r="Z1388" s="20">
        <v>779</v>
      </c>
      <c r="AA1388" s="20">
        <v>802</v>
      </c>
      <c r="AB1388" s="20">
        <v>825</v>
      </c>
      <c r="AC1388" s="51"/>
    </row>
    <row r="1389" spans="1:29" s="4" customFormat="1" ht="13.5" hidden="1" customHeight="1" x14ac:dyDescent="0.25">
      <c r="A1389" s="25">
        <v>13</v>
      </c>
      <c r="B1389" s="24" t="s">
        <v>2040</v>
      </c>
      <c r="C1389" s="24" t="s">
        <v>101</v>
      </c>
      <c r="D1389" s="25">
        <v>48</v>
      </c>
      <c r="E1389" s="25" t="s">
        <v>115</v>
      </c>
      <c r="F1389" s="24" t="s">
        <v>103</v>
      </c>
      <c r="G1389" s="24" t="s">
        <v>116</v>
      </c>
      <c r="H1389" s="24" t="s">
        <v>59</v>
      </c>
      <c r="I1389" s="24" t="s">
        <v>105</v>
      </c>
      <c r="J1389" s="24" t="s">
        <v>106</v>
      </c>
      <c r="K1389" s="24" t="s">
        <v>107</v>
      </c>
      <c r="L1389" s="26">
        <v>8</v>
      </c>
      <c r="M1389" s="27">
        <v>2787</v>
      </c>
      <c r="N1389" s="28" t="s">
        <v>2053</v>
      </c>
      <c r="O1389" s="29" t="s">
        <v>2056</v>
      </c>
      <c r="P1389" s="29" t="s">
        <v>118</v>
      </c>
      <c r="Q1389" s="30">
        <v>357</v>
      </c>
      <c r="R1389" s="6" t="s">
        <v>119</v>
      </c>
      <c r="S1389" s="8">
        <v>89</v>
      </c>
      <c r="T1389" s="23">
        <v>0</v>
      </c>
      <c r="U1389" s="23">
        <v>0</v>
      </c>
      <c r="V1389" s="23">
        <v>0</v>
      </c>
      <c r="W1389" s="5">
        <f t="shared" si="42"/>
        <v>22.25</v>
      </c>
      <c r="X1389" s="5">
        <f t="shared" si="43"/>
        <v>334.75</v>
      </c>
      <c r="Y1389" s="13">
        <v>972108000</v>
      </c>
      <c r="Z1389" s="20">
        <v>974</v>
      </c>
      <c r="AA1389" s="20">
        <v>1002</v>
      </c>
      <c r="AB1389" s="20">
        <v>1031</v>
      </c>
      <c r="AC1389" s="51"/>
    </row>
    <row r="1390" spans="1:29" s="4" customFormat="1" ht="13.5" hidden="1" customHeight="1" x14ac:dyDescent="0.25">
      <c r="A1390" s="25">
        <v>13</v>
      </c>
      <c r="B1390" s="24" t="s">
        <v>2040</v>
      </c>
      <c r="C1390" s="24" t="s">
        <v>101</v>
      </c>
      <c r="D1390" s="25">
        <v>49</v>
      </c>
      <c r="E1390" s="25" t="s">
        <v>435</v>
      </c>
      <c r="F1390" s="24" t="s">
        <v>103</v>
      </c>
      <c r="G1390" s="24" t="s">
        <v>436</v>
      </c>
      <c r="H1390" s="24" t="s">
        <v>59</v>
      </c>
      <c r="I1390" s="24" t="s">
        <v>105</v>
      </c>
      <c r="J1390" s="24" t="s">
        <v>106</v>
      </c>
      <c r="K1390" s="24" t="s">
        <v>437</v>
      </c>
      <c r="L1390" s="26">
        <v>9</v>
      </c>
      <c r="M1390" s="27">
        <v>2789</v>
      </c>
      <c r="N1390" s="28" t="s">
        <v>2057</v>
      </c>
      <c r="O1390" s="29" t="s">
        <v>2058</v>
      </c>
      <c r="P1390" s="29" t="s">
        <v>440</v>
      </c>
      <c r="Q1390" s="30">
        <v>150</v>
      </c>
      <c r="R1390" s="6" t="s">
        <v>41</v>
      </c>
      <c r="S1390" s="8">
        <v>37</v>
      </c>
      <c r="T1390" s="23">
        <v>0</v>
      </c>
      <c r="U1390" s="23">
        <v>0</v>
      </c>
      <c r="V1390" s="23">
        <v>0</v>
      </c>
      <c r="W1390" s="5">
        <f t="shared" si="42"/>
        <v>37</v>
      </c>
      <c r="X1390" s="5">
        <f t="shared" si="43"/>
        <v>113</v>
      </c>
      <c r="Y1390" s="13">
        <v>1166530000</v>
      </c>
      <c r="Z1390" s="20">
        <v>1168</v>
      </c>
      <c r="AA1390" s="20">
        <v>1202</v>
      </c>
      <c r="AB1390" s="20">
        <v>1237</v>
      </c>
      <c r="AC1390" s="51"/>
    </row>
    <row r="1391" spans="1:29" s="4" customFormat="1" ht="13.5" hidden="1" customHeight="1" x14ac:dyDescent="0.25">
      <c r="A1391" s="25">
        <v>13</v>
      </c>
      <c r="B1391" s="24" t="s">
        <v>2040</v>
      </c>
      <c r="C1391" s="24" t="s">
        <v>120</v>
      </c>
      <c r="D1391" s="25">
        <v>17</v>
      </c>
      <c r="E1391" s="25" t="s">
        <v>121</v>
      </c>
      <c r="F1391" s="24" t="s">
        <v>122</v>
      </c>
      <c r="G1391" s="24" t="s">
        <v>123</v>
      </c>
      <c r="H1391" s="24" t="s">
        <v>59</v>
      </c>
      <c r="I1391" s="24" t="s">
        <v>124</v>
      </c>
      <c r="J1391" s="24" t="s">
        <v>106</v>
      </c>
      <c r="K1391" s="24" t="s">
        <v>125</v>
      </c>
      <c r="L1391" s="26">
        <v>10</v>
      </c>
      <c r="M1391" s="27">
        <v>2754</v>
      </c>
      <c r="N1391" s="28" t="s">
        <v>2059</v>
      </c>
      <c r="O1391" s="29" t="s">
        <v>712</v>
      </c>
      <c r="P1391" s="29" t="s">
        <v>128</v>
      </c>
      <c r="Q1391" s="30">
        <v>600</v>
      </c>
      <c r="R1391" s="6" t="s">
        <v>41</v>
      </c>
      <c r="S1391" s="8">
        <v>150</v>
      </c>
      <c r="T1391" s="23">
        <v>0</v>
      </c>
      <c r="U1391" s="23">
        <v>0</v>
      </c>
      <c r="V1391" s="23">
        <v>0</v>
      </c>
      <c r="W1391" s="5">
        <f t="shared" si="42"/>
        <v>150</v>
      </c>
      <c r="X1391" s="5">
        <f t="shared" si="43"/>
        <v>450</v>
      </c>
      <c r="Y1391" s="13">
        <v>170116000</v>
      </c>
      <c r="Z1391" s="20">
        <v>170</v>
      </c>
      <c r="AA1391" s="20">
        <v>175</v>
      </c>
      <c r="AB1391" s="20">
        <v>180</v>
      </c>
      <c r="AC1391" s="51"/>
    </row>
    <row r="1392" spans="1:29" s="4" customFormat="1" ht="13.5" hidden="1" customHeight="1" x14ac:dyDescent="0.25">
      <c r="A1392" s="25">
        <v>13</v>
      </c>
      <c r="B1392" s="24" t="s">
        <v>2040</v>
      </c>
      <c r="C1392" s="24" t="s">
        <v>120</v>
      </c>
      <c r="D1392" s="25">
        <v>18</v>
      </c>
      <c r="E1392" s="25" t="s">
        <v>129</v>
      </c>
      <c r="F1392" s="24" t="s">
        <v>122</v>
      </c>
      <c r="G1392" s="24" t="s">
        <v>130</v>
      </c>
      <c r="H1392" s="24" t="s">
        <v>59</v>
      </c>
      <c r="I1392" s="24" t="s">
        <v>124</v>
      </c>
      <c r="J1392" s="24" t="s">
        <v>106</v>
      </c>
      <c r="K1392" s="24" t="s">
        <v>125</v>
      </c>
      <c r="L1392" s="26">
        <v>10</v>
      </c>
      <c r="M1392" s="27">
        <v>2754</v>
      </c>
      <c r="N1392" s="28" t="s">
        <v>2059</v>
      </c>
      <c r="O1392" s="29" t="s">
        <v>1003</v>
      </c>
      <c r="P1392" s="29" t="s">
        <v>132</v>
      </c>
      <c r="Q1392" s="30">
        <v>600</v>
      </c>
      <c r="R1392" s="6" t="s">
        <v>41</v>
      </c>
      <c r="S1392" s="8">
        <v>150</v>
      </c>
      <c r="T1392" s="23">
        <v>0</v>
      </c>
      <c r="U1392" s="23">
        <v>0</v>
      </c>
      <c r="V1392" s="23">
        <v>0</v>
      </c>
      <c r="W1392" s="5">
        <f t="shared" si="42"/>
        <v>150</v>
      </c>
      <c r="X1392" s="5">
        <f t="shared" si="43"/>
        <v>450</v>
      </c>
      <c r="Y1392" s="13">
        <v>170116000</v>
      </c>
      <c r="Z1392" s="20">
        <v>170</v>
      </c>
      <c r="AA1392" s="20">
        <v>175</v>
      </c>
      <c r="AB1392" s="20">
        <v>180</v>
      </c>
      <c r="AC1392" s="51"/>
    </row>
    <row r="1393" spans="1:29" s="4" customFormat="1" ht="13.5" hidden="1" customHeight="1" x14ac:dyDescent="0.25">
      <c r="A1393" s="25">
        <v>13</v>
      </c>
      <c r="B1393" s="24" t="s">
        <v>2040</v>
      </c>
      <c r="C1393" s="24" t="s">
        <v>120</v>
      </c>
      <c r="D1393" s="25">
        <v>19</v>
      </c>
      <c r="E1393" s="25" t="s">
        <v>133</v>
      </c>
      <c r="F1393" s="24" t="s">
        <v>122</v>
      </c>
      <c r="G1393" s="24" t="s">
        <v>134</v>
      </c>
      <c r="H1393" s="24" t="s">
        <v>59</v>
      </c>
      <c r="I1393" s="24" t="s">
        <v>124</v>
      </c>
      <c r="J1393" s="24" t="s">
        <v>106</v>
      </c>
      <c r="K1393" s="24" t="s">
        <v>125</v>
      </c>
      <c r="L1393" s="26">
        <v>10</v>
      </c>
      <c r="M1393" s="27">
        <v>2754</v>
      </c>
      <c r="N1393" s="28" t="s">
        <v>2059</v>
      </c>
      <c r="O1393" s="29" t="s">
        <v>1261</v>
      </c>
      <c r="P1393" s="29" t="s">
        <v>136</v>
      </c>
      <c r="Q1393" s="30">
        <v>300</v>
      </c>
      <c r="R1393" s="6" t="s">
        <v>41</v>
      </c>
      <c r="S1393" s="8">
        <v>75</v>
      </c>
      <c r="T1393" s="23">
        <v>0</v>
      </c>
      <c r="U1393" s="23">
        <v>0</v>
      </c>
      <c r="V1393" s="23">
        <v>0</v>
      </c>
      <c r="W1393" s="5">
        <f t="shared" si="42"/>
        <v>75</v>
      </c>
      <c r="X1393" s="5">
        <f t="shared" si="43"/>
        <v>225</v>
      </c>
      <c r="Y1393" s="13">
        <v>437443000</v>
      </c>
      <c r="Z1393" s="20">
        <v>438</v>
      </c>
      <c r="AA1393" s="20">
        <v>451</v>
      </c>
      <c r="AB1393" s="20">
        <v>464</v>
      </c>
      <c r="AC1393" s="51"/>
    </row>
    <row r="1394" spans="1:29" s="4" customFormat="1" ht="13.5" hidden="1" customHeight="1" x14ac:dyDescent="0.25">
      <c r="A1394" s="25">
        <v>13</v>
      </c>
      <c r="B1394" s="24" t="s">
        <v>2040</v>
      </c>
      <c r="C1394" s="24" t="s">
        <v>120</v>
      </c>
      <c r="D1394" s="25">
        <v>20</v>
      </c>
      <c r="E1394" s="25" t="s">
        <v>137</v>
      </c>
      <c r="F1394" s="24" t="s">
        <v>122</v>
      </c>
      <c r="G1394" s="24" t="s">
        <v>138</v>
      </c>
      <c r="H1394" s="24" t="s">
        <v>59</v>
      </c>
      <c r="I1394" s="24" t="s">
        <v>124</v>
      </c>
      <c r="J1394" s="24" t="s">
        <v>106</v>
      </c>
      <c r="K1394" s="24" t="s">
        <v>125</v>
      </c>
      <c r="L1394" s="26">
        <v>10</v>
      </c>
      <c r="M1394" s="27">
        <v>2754</v>
      </c>
      <c r="N1394" s="28" t="s">
        <v>2059</v>
      </c>
      <c r="O1394" s="29" t="s">
        <v>1005</v>
      </c>
      <c r="P1394" s="29" t="s">
        <v>140</v>
      </c>
      <c r="Q1394" s="30">
        <v>600</v>
      </c>
      <c r="R1394" s="6" t="s">
        <v>41</v>
      </c>
      <c r="S1394" s="8">
        <v>150</v>
      </c>
      <c r="T1394" s="23">
        <v>0</v>
      </c>
      <c r="U1394" s="23">
        <v>0</v>
      </c>
      <c r="V1394" s="23">
        <v>0</v>
      </c>
      <c r="W1394" s="5">
        <f t="shared" si="42"/>
        <v>150</v>
      </c>
      <c r="X1394" s="5">
        <f t="shared" si="43"/>
        <v>450</v>
      </c>
      <c r="Y1394" s="13">
        <v>194421000</v>
      </c>
      <c r="Z1394" s="20">
        <v>195</v>
      </c>
      <c r="AA1394" s="20">
        <v>200</v>
      </c>
      <c r="AB1394" s="20">
        <v>206</v>
      </c>
      <c r="AC1394" s="51"/>
    </row>
    <row r="1395" spans="1:29" s="4" customFormat="1" ht="13.5" hidden="1" customHeight="1" x14ac:dyDescent="0.25">
      <c r="A1395" s="25">
        <v>13</v>
      </c>
      <c r="B1395" s="24" t="s">
        <v>2040</v>
      </c>
      <c r="C1395" s="24" t="s">
        <v>120</v>
      </c>
      <c r="D1395" s="25">
        <v>23</v>
      </c>
      <c r="E1395" s="25" t="s">
        <v>145</v>
      </c>
      <c r="F1395" s="24" t="s">
        <v>122</v>
      </c>
      <c r="G1395" s="24" t="s">
        <v>146</v>
      </c>
      <c r="H1395" s="24" t="s">
        <v>35</v>
      </c>
      <c r="I1395" s="24"/>
      <c r="J1395" s="24" t="s">
        <v>106</v>
      </c>
      <c r="K1395" s="24" t="s">
        <v>125</v>
      </c>
      <c r="L1395" s="26">
        <v>10</v>
      </c>
      <c r="M1395" s="27">
        <v>2754</v>
      </c>
      <c r="N1395" s="28" t="s">
        <v>2059</v>
      </c>
      <c r="O1395" s="29" t="s">
        <v>907</v>
      </c>
      <c r="P1395" s="29" t="s">
        <v>148</v>
      </c>
      <c r="Q1395" s="30">
        <v>600</v>
      </c>
      <c r="R1395" s="6" t="s">
        <v>41</v>
      </c>
      <c r="S1395" s="8">
        <v>150</v>
      </c>
      <c r="T1395" s="23">
        <v>0</v>
      </c>
      <c r="U1395" s="23">
        <v>0</v>
      </c>
      <c r="V1395" s="23">
        <v>0</v>
      </c>
      <c r="W1395" s="5">
        <f t="shared" si="42"/>
        <v>150</v>
      </c>
      <c r="X1395" s="5">
        <f t="shared" si="43"/>
        <v>450</v>
      </c>
      <c r="Y1395" s="13">
        <v>486054000</v>
      </c>
      <c r="Z1395" s="20">
        <v>487</v>
      </c>
      <c r="AA1395" s="20">
        <v>501</v>
      </c>
      <c r="AB1395" s="20">
        <v>516</v>
      </c>
      <c r="AC1395" s="51"/>
    </row>
    <row r="1396" spans="1:29" s="4" customFormat="1" ht="13.5" hidden="1" customHeight="1" x14ac:dyDescent="0.25">
      <c r="A1396" s="25">
        <v>13</v>
      </c>
      <c r="B1396" s="24" t="s">
        <v>2040</v>
      </c>
      <c r="C1396" s="24" t="s">
        <v>149</v>
      </c>
      <c r="D1396" s="25">
        <v>100</v>
      </c>
      <c r="E1396" s="25" t="s">
        <v>150</v>
      </c>
      <c r="F1396" s="24" t="s">
        <v>151</v>
      </c>
      <c r="G1396" s="24" t="s">
        <v>152</v>
      </c>
      <c r="H1396" s="24" t="s">
        <v>59</v>
      </c>
      <c r="I1396" s="24"/>
      <c r="J1396" s="24" t="s">
        <v>153</v>
      </c>
      <c r="K1396" s="24" t="s">
        <v>154</v>
      </c>
      <c r="L1396" s="26">
        <v>11</v>
      </c>
      <c r="M1396" s="27">
        <v>2680</v>
      </c>
      <c r="N1396" s="28" t="s">
        <v>2060</v>
      </c>
      <c r="O1396" s="29" t="s">
        <v>156</v>
      </c>
      <c r="P1396" s="29" t="s">
        <v>157</v>
      </c>
      <c r="Q1396" s="30">
        <v>4</v>
      </c>
      <c r="R1396" s="6" t="s">
        <v>41</v>
      </c>
      <c r="S1396" s="8">
        <v>1</v>
      </c>
      <c r="T1396" s="23">
        <v>0</v>
      </c>
      <c r="U1396" s="23">
        <v>0</v>
      </c>
      <c r="V1396" s="23">
        <v>0</v>
      </c>
      <c r="W1396" s="5">
        <f t="shared" si="42"/>
        <v>1</v>
      </c>
      <c r="X1396" s="5">
        <f t="shared" si="43"/>
        <v>3</v>
      </c>
      <c r="Y1396" s="13">
        <v>236177000</v>
      </c>
      <c r="Z1396" s="20">
        <v>260</v>
      </c>
      <c r="AA1396" s="20">
        <v>267</v>
      </c>
      <c r="AB1396" s="20">
        <v>275</v>
      </c>
      <c r="AC1396" s="51"/>
    </row>
    <row r="1397" spans="1:29" s="4" customFormat="1" ht="13.5" hidden="1" customHeight="1" x14ac:dyDescent="0.25">
      <c r="A1397" s="25">
        <v>13</v>
      </c>
      <c r="B1397" s="24" t="s">
        <v>2040</v>
      </c>
      <c r="C1397" s="24" t="s">
        <v>149</v>
      </c>
      <c r="D1397" s="25">
        <v>101</v>
      </c>
      <c r="E1397" s="25" t="s">
        <v>158</v>
      </c>
      <c r="F1397" s="24" t="s">
        <v>151</v>
      </c>
      <c r="G1397" s="24" t="s">
        <v>152</v>
      </c>
      <c r="H1397" s="24" t="s">
        <v>59</v>
      </c>
      <c r="I1397" s="24"/>
      <c r="J1397" s="24" t="s">
        <v>153</v>
      </c>
      <c r="K1397" s="24" t="s">
        <v>154</v>
      </c>
      <c r="L1397" s="26">
        <v>11</v>
      </c>
      <c r="M1397" s="27">
        <v>2680</v>
      </c>
      <c r="N1397" s="28" t="s">
        <v>2060</v>
      </c>
      <c r="O1397" s="29" t="s">
        <v>1087</v>
      </c>
      <c r="P1397" s="29" t="s">
        <v>160</v>
      </c>
      <c r="Q1397" s="30">
        <v>1</v>
      </c>
      <c r="R1397" s="6" t="s">
        <v>41</v>
      </c>
      <c r="S1397" s="8">
        <v>1</v>
      </c>
      <c r="T1397" s="23">
        <v>0</v>
      </c>
      <c r="U1397" s="23">
        <v>0</v>
      </c>
      <c r="V1397" s="23">
        <v>0</v>
      </c>
      <c r="W1397" s="5">
        <f t="shared" si="42"/>
        <v>1</v>
      </c>
      <c r="X1397" s="5">
        <f t="shared" si="43"/>
        <v>0</v>
      </c>
      <c r="Y1397" s="13">
        <v>236177000</v>
      </c>
      <c r="Z1397" s="20">
        <v>260</v>
      </c>
      <c r="AA1397" s="20">
        <v>267</v>
      </c>
      <c r="AB1397" s="20">
        <v>275</v>
      </c>
      <c r="AC1397" s="51"/>
    </row>
    <row r="1398" spans="1:29" s="4" customFormat="1" ht="13.5" hidden="1" customHeight="1" x14ac:dyDescent="0.25">
      <c r="A1398" s="25">
        <v>13</v>
      </c>
      <c r="B1398" s="24" t="s">
        <v>2040</v>
      </c>
      <c r="C1398" s="24" t="s">
        <v>161</v>
      </c>
      <c r="D1398" s="25">
        <v>25</v>
      </c>
      <c r="E1398" s="25" t="s">
        <v>162</v>
      </c>
      <c r="F1398" s="24" t="s">
        <v>163</v>
      </c>
      <c r="G1398" s="24" t="s">
        <v>164</v>
      </c>
      <c r="H1398" s="24" t="s">
        <v>35</v>
      </c>
      <c r="I1398" s="24"/>
      <c r="J1398" s="24" t="s">
        <v>106</v>
      </c>
      <c r="K1398" s="24" t="s">
        <v>165</v>
      </c>
      <c r="L1398" s="26">
        <v>12</v>
      </c>
      <c r="M1398" s="27">
        <v>2325</v>
      </c>
      <c r="N1398" s="28" t="s">
        <v>2061</v>
      </c>
      <c r="O1398" s="29" t="s">
        <v>2062</v>
      </c>
      <c r="P1398" s="29" t="s">
        <v>55</v>
      </c>
      <c r="Q1398" s="30">
        <v>2000</v>
      </c>
      <c r="R1398" s="6" t="s">
        <v>41</v>
      </c>
      <c r="S1398" s="8">
        <v>500</v>
      </c>
      <c r="T1398" s="23">
        <v>0</v>
      </c>
      <c r="U1398" s="23">
        <v>0</v>
      </c>
      <c r="V1398" s="23">
        <v>0</v>
      </c>
      <c r="W1398" s="5">
        <f t="shared" si="42"/>
        <v>500</v>
      </c>
      <c r="X1398" s="5">
        <f t="shared" si="43"/>
        <v>1500</v>
      </c>
      <c r="Y1398" s="13">
        <v>324036000</v>
      </c>
      <c r="Z1398" s="20">
        <v>325</v>
      </c>
      <c r="AA1398" s="20">
        <v>334</v>
      </c>
      <c r="AB1398" s="20">
        <v>344</v>
      </c>
      <c r="AC1398" s="51"/>
    </row>
    <row r="1399" spans="1:29" s="4" customFormat="1" ht="13.5" hidden="1" customHeight="1" x14ac:dyDescent="0.25">
      <c r="A1399" s="25">
        <v>13</v>
      </c>
      <c r="B1399" s="24" t="s">
        <v>2040</v>
      </c>
      <c r="C1399" s="24" t="s">
        <v>161</v>
      </c>
      <c r="D1399" s="25">
        <v>26</v>
      </c>
      <c r="E1399" s="25" t="s">
        <v>168</v>
      </c>
      <c r="F1399" s="24" t="s">
        <v>163</v>
      </c>
      <c r="G1399" s="24" t="s">
        <v>169</v>
      </c>
      <c r="H1399" s="24" t="s">
        <v>35</v>
      </c>
      <c r="I1399" s="24"/>
      <c r="J1399" s="24" t="s">
        <v>106</v>
      </c>
      <c r="K1399" s="24" t="s">
        <v>165</v>
      </c>
      <c r="L1399" s="26">
        <v>12</v>
      </c>
      <c r="M1399" s="27">
        <v>2325</v>
      </c>
      <c r="N1399" s="28" t="s">
        <v>2061</v>
      </c>
      <c r="O1399" s="29" t="s">
        <v>1010</v>
      </c>
      <c r="P1399" s="29" t="s">
        <v>171</v>
      </c>
      <c r="Q1399" s="30">
        <v>2000</v>
      </c>
      <c r="R1399" s="6" t="s">
        <v>41</v>
      </c>
      <c r="S1399" s="8">
        <v>500</v>
      </c>
      <c r="T1399" s="23">
        <v>0</v>
      </c>
      <c r="U1399" s="23">
        <v>0</v>
      </c>
      <c r="V1399" s="23">
        <v>0</v>
      </c>
      <c r="W1399" s="5">
        <f t="shared" si="42"/>
        <v>500</v>
      </c>
      <c r="X1399" s="5">
        <f t="shared" si="43"/>
        <v>1500</v>
      </c>
      <c r="Y1399" s="13">
        <v>437443000</v>
      </c>
      <c r="Z1399" s="20">
        <v>438</v>
      </c>
      <c r="AA1399" s="20">
        <v>451</v>
      </c>
      <c r="AB1399" s="20">
        <v>464</v>
      </c>
      <c r="AC1399" s="51"/>
    </row>
    <row r="1400" spans="1:29" s="4" customFormat="1" ht="13.5" hidden="1" customHeight="1" x14ac:dyDescent="0.25">
      <c r="A1400" s="25">
        <v>13</v>
      </c>
      <c r="B1400" s="24" t="s">
        <v>2040</v>
      </c>
      <c r="C1400" s="24" t="s">
        <v>161</v>
      </c>
      <c r="D1400" s="25">
        <v>27</v>
      </c>
      <c r="E1400" s="25" t="s">
        <v>172</v>
      </c>
      <c r="F1400" s="24" t="s">
        <v>163</v>
      </c>
      <c r="G1400" s="24" t="s">
        <v>173</v>
      </c>
      <c r="H1400" s="24" t="s">
        <v>35</v>
      </c>
      <c r="I1400" s="24"/>
      <c r="J1400" s="24" t="s">
        <v>106</v>
      </c>
      <c r="K1400" s="24" t="s">
        <v>165</v>
      </c>
      <c r="L1400" s="26">
        <v>12</v>
      </c>
      <c r="M1400" s="27">
        <v>2325</v>
      </c>
      <c r="N1400" s="28" t="s">
        <v>2061</v>
      </c>
      <c r="O1400" s="29" t="s">
        <v>2063</v>
      </c>
      <c r="P1400" s="29" t="s">
        <v>40</v>
      </c>
      <c r="Q1400" s="30">
        <v>2000</v>
      </c>
      <c r="R1400" s="6" t="s">
        <v>41</v>
      </c>
      <c r="S1400" s="8">
        <v>500</v>
      </c>
      <c r="T1400" s="23">
        <v>0</v>
      </c>
      <c r="U1400" s="23">
        <v>0</v>
      </c>
      <c r="V1400" s="23">
        <v>0</v>
      </c>
      <c r="W1400" s="5">
        <f t="shared" si="42"/>
        <v>500</v>
      </c>
      <c r="X1400" s="5">
        <f t="shared" si="43"/>
        <v>1500</v>
      </c>
      <c r="Y1400" s="13">
        <v>502250000</v>
      </c>
      <c r="Z1400" s="20">
        <v>503</v>
      </c>
      <c r="AA1400" s="20">
        <v>518</v>
      </c>
      <c r="AB1400" s="20">
        <v>533</v>
      </c>
      <c r="AC1400" s="51"/>
    </row>
    <row r="1401" spans="1:29" s="4" customFormat="1" ht="13.5" hidden="1" customHeight="1" x14ac:dyDescent="0.25">
      <c r="A1401" s="25">
        <v>13</v>
      </c>
      <c r="B1401" s="24" t="s">
        <v>2040</v>
      </c>
      <c r="C1401" s="24" t="s">
        <v>175</v>
      </c>
      <c r="D1401" s="25">
        <v>31</v>
      </c>
      <c r="E1401" s="25" t="s">
        <v>181</v>
      </c>
      <c r="F1401" s="24" t="s">
        <v>163</v>
      </c>
      <c r="G1401" s="24" t="s">
        <v>177</v>
      </c>
      <c r="H1401" s="24" t="s">
        <v>35</v>
      </c>
      <c r="I1401" s="24"/>
      <c r="J1401" s="24" t="s">
        <v>106</v>
      </c>
      <c r="K1401" s="24" t="s">
        <v>178</v>
      </c>
      <c r="L1401" s="26">
        <v>13</v>
      </c>
      <c r="M1401" s="27">
        <v>2357</v>
      </c>
      <c r="N1401" s="28" t="s">
        <v>2064</v>
      </c>
      <c r="O1401" s="29" t="s">
        <v>2065</v>
      </c>
      <c r="P1401" s="29" t="s">
        <v>183</v>
      </c>
      <c r="Q1401" s="30">
        <v>4</v>
      </c>
      <c r="R1401" s="6" t="s">
        <v>41</v>
      </c>
      <c r="S1401" s="8">
        <v>1</v>
      </c>
      <c r="T1401" s="23">
        <v>0</v>
      </c>
      <c r="U1401" s="23">
        <v>0</v>
      </c>
      <c r="V1401" s="23">
        <v>0</v>
      </c>
      <c r="W1401" s="5">
        <f t="shared" si="42"/>
        <v>1</v>
      </c>
      <c r="X1401" s="5">
        <f t="shared" si="43"/>
        <v>3</v>
      </c>
      <c r="Y1401" s="13">
        <v>237194000</v>
      </c>
      <c r="Z1401" s="20">
        <v>238</v>
      </c>
      <c r="AA1401" s="20">
        <v>244</v>
      </c>
      <c r="AB1401" s="20">
        <v>252</v>
      </c>
      <c r="AC1401" s="51"/>
    </row>
    <row r="1402" spans="1:29" s="4" customFormat="1" ht="13.5" hidden="1" customHeight="1" x14ac:dyDescent="0.25">
      <c r="A1402" s="25">
        <v>13</v>
      </c>
      <c r="B1402" s="24" t="s">
        <v>2040</v>
      </c>
      <c r="C1402" s="24" t="s">
        <v>175</v>
      </c>
      <c r="D1402" s="25">
        <v>32</v>
      </c>
      <c r="E1402" s="25" t="s">
        <v>184</v>
      </c>
      <c r="F1402" s="24" t="s">
        <v>163</v>
      </c>
      <c r="G1402" s="24" t="s">
        <v>177</v>
      </c>
      <c r="H1402" s="24" t="s">
        <v>35</v>
      </c>
      <c r="I1402" s="24"/>
      <c r="J1402" s="24" t="s">
        <v>106</v>
      </c>
      <c r="K1402" s="24" t="s">
        <v>178</v>
      </c>
      <c r="L1402" s="26">
        <v>13</v>
      </c>
      <c r="M1402" s="27">
        <v>2357</v>
      </c>
      <c r="N1402" s="28" t="s">
        <v>2064</v>
      </c>
      <c r="O1402" s="29" t="s">
        <v>185</v>
      </c>
      <c r="P1402" s="29" t="s">
        <v>40</v>
      </c>
      <c r="Q1402" s="30">
        <v>4</v>
      </c>
      <c r="R1402" s="6" t="s">
        <v>41</v>
      </c>
      <c r="S1402" s="8">
        <v>1</v>
      </c>
      <c r="T1402" s="23">
        <v>0</v>
      </c>
      <c r="U1402" s="23">
        <v>0</v>
      </c>
      <c r="V1402" s="23">
        <v>0</v>
      </c>
      <c r="W1402" s="5">
        <f t="shared" si="42"/>
        <v>1</v>
      </c>
      <c r="X1402" s="5">
        <f t="shared" si="43"/>
        <v>3</v>
      </c>
      <c r="Y1402" s="13">
        <v>158133000</v>
      </c>
      <c r="Z1402" s="20">
        <v>158</v>
      </c>
      <c r="AA1402" s="20">
        <v>163</v>
      </c>
      <c r="AB1402" s="20">
        <v>168</v>
      </c>
      <c r="AC1402" s="51"/>
    </row>
    <row r="1403" spans="1:29" s="4" customFormat="1" ht="13.5" hidden="1" customHeight="1" x14ac:dyDescent="0.25">
      <c r="A1403" s="25">
        <v>13</v>
      </c>
      <c r="B1403" s="24" t="s">
        <v>2040</v>
      </c>
      <c r="C1403" s="24" t="s">
        <v>186</v>
      </c>
      <c r="D1403" s="25">
        <v>33</v>
      </c>
      <c r="E1403" s="25" t="s">
        <v>187</v>
      </c>
      <c r="F1403" s="24" t="s">
        <v>188</v>
      </c>
      <c r="G1403" s="24" t="s">
        <v>189</v>
      </c>
      <c r="H1403" s="24" t="s">
        <v>59</v>
      </c>
      <c r="I1403" s="24"/>
      <c r="J1403" s="24" t="s">
        <v>106</v>
      </c>
      <c r="K1403" s="24" t="s">
        <v>190</v>
      </c>
      <c r="L1403" s="26">
        <v>14</v>
      </c>
      <c r="M1403" s="27">
        <v>2330</v>
      </c>
      <c r="N1403" s="28" t="s">
        <v>2066</v>
      </c>
      <c r="O1403" s="29" t="s">
        <v>1014</v>
      </c>
      <c r="P1403" s="29" t="s">
        <v>193</v>
      </c>
      <c r="Q1403" s="30">
        <v>40</v>
      </c>
      <c r="R1403" s="6" t="s">
        <v>41</v>
      </c>
      <c r="S1403" s="8">
        <v>10</v>
      </c>
      <c r="T1403" s="23">
        <v>0</v>
      </c>
      <c r="U1403" s="23">
        <v>0</v>
      </c>
      <c r="V1403" s="23">
        <v>0</v>
      </c>
      <c r="W1403" s="5">
        <f t="shared" si="42"/>
        <v>10</v>
      </c>
      <c r="X1403" s="5">
        <f t="shared" si="43"/>
        <v>30</v>
      </c>
      <c r="Y1403" s="13">
        <v>252228000</v>
      </c>
      <c r="Z1403" s="20">
        <v>260</v>
      </c>
      <c r="AA1403" s="20">
        <v>267</v>
      </c>
      <c r="AB1403" s="20">
        <v>275</v>
      </c>
      <c r="AC1403" s="51"/>
    </row>
    <row r="1404" spans="1:29" s="4" customFormat="1" ht="13.5" hidden="1" customHeight="1" x14ac:dyDescent="0.25">
      <c r="A1404" s="25">
        <v>13</v>
      </c>
      <c r="B1404" s="24" t="s">
        <v>2040</v>
      </c>
      <c r="C1404" s="24" t="s">
        <v>186</v>
      </c>
      <c r="D1404" s="25">
        <v>38</v>
      </c>
      <c r="E1404" s="25" t="s">
        <v>194</v>
      </c>
      <c r="F1404" s="24" t="s">
        <v>188</v>
      </c>
      <c r="G1404" s="24" t="s">
        <v>195</v>
      </c>
      <c r="H1404" s="24" t="s">
        <v>35</v>
      </c>
      <c r="I1404" s="24"/>
      <c r="J1404" s="24" t="s">
        <v>106</v>
      </c>
      <c r="K1404" s="24" t="s">
        <v>190</v>
      </c>
      <c r="L1404" s="26">
        <v>14</v>
      </c>
      <c r="M1404" s="27">
        <v>2330</v>
      </c>
      <c r="N1404" s="28" t="s">
        <v>2066</v>
      </c>
      <c r="O1404" s="29" t="s">
        <v>2067</v>
      </c>
      <c r="P1404" s="29" t="s">
        <v>197</v>
      </c>
      <c r="Q1404" s="30">
        <v>24</v>
      </c>
      <c r="R1404" s="6" t="s">
        <v>41</v>
      </c>
      <c r="S1404" s="8">
        <v>6</v>
      </c>
      <c r="T1404" s="23">
        <v>0</v>
      </c>
      <c r="U1404" s="23">
        <v>0</v>
      </c>
      <c r="V1404" s="23">
        <v>0</v>
      </c>
      <c r="W1404" s="5">
        <f t="shared" si="42"/>
        <v>6</v>
      </c>
      <c r="X1404" s="5">
        <f t="shared" si="43"/>
        <v>18</v>
      </c>
      <c r="Y1404" s="13">
        <v>403097000</v>
      </c>
      <c r="Z1404" s="20">
        <v>404</v>
      </c>
      <c r="AA1404" s="20">
        <v>415</v>
      </c>
      <c r="AB1404" s="20">
        <v>428</v>
      </c>
      <c r="AC1404" s="51"/>
    </row>
    <row r="1405" spans="1:29" s="4" customFormat="1" ht="13.5" hidden="1" customHeight="1" x14ac:dyDescent="0.25">
      <c r="A1405" s="25">
        <v>13</v>
      </c>
      <c r="B1405" s="24" t="s">
        <v>2040</v>
      </c>
      <c r="C1405" s="24" t="s">
        <v>186</v>
      </c>
      <c r="D1405" s="25">
        <v>39</v>
      </c>
      <c r="E1405" s="25" t="s">
        <v>198</v>
      </c>
      <c r="F1405" s="24" t="s">
        <v>188</v>
      </c>
      <c r="G1405" s="24" t="s">
        <v>195</v>
      </c>
      <c r="H1405" s="24" t="s">
        <v>35</v>
      </c>
      <c r="I1405" s="24"/>
      <c r="J1405" s="24" t="s">
        <v>106</v>
      </c>
      <c r="K1405" s="24" t="s">
        <v>190</v>
      </c>
      <c r="L1405" s="26">
        <v>14</v>
      </c>
      <c r="M1405" s="27">
        <v>2330</v>
      </c>
      <c r="N1405" s="28" t="s">
        <v>2066</v>
      </c>
      <c r="O1405" s="29" t="s">
        <v>2068</v>
      </c>
      <c r="P1405" s="29" t="s">
        <v>200</v>
      </c>
      <c r="Q1405" s="30">
        <v>800</v>
      </c>
      <c r="R1405" s="6" t="s">
        <v>41</v>
      </c>
      <c r="S1405" s="8">
        <v>200</v>
      </c>
      <c r="T1405" s="23">
        <v>0</v>
      </c>
      <c r="U1405" s="23">
        <v>0</v>
      </c>
      <c r="V1405" s="23">
        <v>0</v>
      </c>
      <c r="W1405" s="5">
        <f t="shared" si="42"/>
        <v>200</v>
      </c>
      <c r="X1405" s="5">
        <f t="shared" si="43"/>
        <v>600</v>
      </c>
      <c r="Y1405" s="13">
        <v>302320000</v>
      </c>
      <c r="Z1405" s="20">
        <v>303</v>
      </c>
      <c r="AA1405" s="20">
        <v>312</v>
      </c>
      <c r="AB1405" s="20">
        <v>321</v>
      </c>
      <c r="AC1405" s="51"/>
    </row>
    <row r="1406" spans="1:29" s="4" customFormat="1" ht="13.5" hidden="1" customHeight="1" x14ac:dyDescent="0.25">
      <c r="A1406" s="25">
        <v>13</v>
      </c>
      <c r="B1406" s="24" t="s">
        <v>2040</v>
      </c>
      <c r="C1406" s="24" t="s">
        <v>186</v>
      </c>
      <c r="D1406" s="25">
        <v>40</v>
      </c>
      <c r="E1406" s="25" t="s">
        <v>201</v>
      </c>
      <c r="F1406" s="24" t="s">
        <v>188</v>
      </c>
      <c r="G1406" s="24" t="s">
        <v>195</v>
      </c>
      <c r="H1406" s="24" t="s">
        <v>35</v>
      </c>
      <c r="I1406" s="24"/>
      <c r="J1406" s="24" t="s">
        <v>106</v>
      </c>
      <c r="K1406" s="24" t="s">
        <v>190</v>
      </c>
      <c r="L1406" s="26">
        <v>14</v>
      </c>
      <c r="M1406" s="27">
        <v>2330</v>
      </c>
      <c r="N1406" s="28" t="s">
        <v>2066</v>
      </c>
      <c r="O1406" s="29" t="s">
        <v>1347</v>
      </c>
      <c r="P1406" s="29" t="s">
        <v>203</v>
      </c>
      <c r="Q1406" s="30">
        <v>12</v>
      </c>
      <c r="R1406" s="6" t="s">
        <v>41</v>
      </c>
      <c r="S1406" s="8">
        <v>3</v>
      </c>
      <c r="T1406" s="23">
        <v>0</v>
      </c>
      <c r="U1406" s="23">
        <v>0</v>
      </c>
      <c r="V1406" s="23">
        <v>0</v>
      </c>
      <c r="W1406" s="5">
        <f t="shared" si="42"/>
        <v>3</v>
      </c>
      <c r="X1406" s="5">
        <f t="shared" si="43"/>
        <v>9</v>
      </c>
      <c r="Y1406" s="13">
        <v>302320000</v>
      </c>
      <c r="Z1406" s="20">
        <v>303</v>
      </c>
      <c r="AA1406" s="20">
        <v>312</v>
      </c>
      <c r="AB1406" s="20">
        <v>321</v>
      </c>
      <c r="AC1406" s="51"/>
    </row>
    <row r="1407" spans="1:29" s="4" customFormat="1" ht="13.5" hidden="1" customHeight="1" x14ac:dyDescent="0.25">
      <c r="A1407" s="25">
        <v>13</v>
      </c>
      <c r="B1407" s="24" t="s">
        <v>2040</v>
      </c>
      <c r="C1407" s="24" t="s">
        <v>186</v>
      </c>
      <c r="D1407" s="25">
        <v>34</v>
      </c>
      <c r="E1407" s="25" t="s">
        <v>204</v>
      </c>
      <c r="F1407" s="24" t="s">
        <v>188</v>
      </c>
      <c r="G1407" s="24" t="s">
        <v>205</v>
      </c>
      <c r="H1407" s="24" t="s">
        <v>35</v>
      </c>
      <c r="I1407" s="24"/>
      <c r="J1407" s="24" t="s">
        <v>106</v>
      </c>
      <c r="K1407" s="24" t="s">
        <v>190</v>
      </c>
      <c r="L1407" s="26">
        <v>15</v>
      </c>
      <c r="M1407" s="27">
        <v>2323</v>
      </c>
      <c r="N1407" s="28" t="s">
        <v>2069</v>
      </c>
      <c r="O1407" s="29" t="s">
        <v>2070</v>
      </c>
      <c r="P1407" s="29" t="s">
        <v>208</v>
      </c>
      <c r="Q1407" s="30">
        <v>32</v>
      </c>
      <c r="R1407" s="6" t="s">
        <v>41</v>
      </c>
      <c r="S1407" s="8">
        <v>8</v>
      </c>
      <c r="T1407" s="23">
        <v>0</v>
      </c>
      <c r="U1407" s="23">
        <v>0</v>
      </c>
      <c r="V1407" s="23">
        <v>0</v>
      </c>
      <c r="W1407" s="5">
        <f t="shared" si="42"/>
        <v>8</v>
      </c>
      <c r="X1407" s="5">
        <f t="shared" si="43"/>
        <v>24</v>
      </c>
      <c r="Y1407" s="13">
        <v>295517000</v>
      </c>
      <c r="Z1407" s="20">
        <v>296</v>
      </c>
      <c r="AA1407" s="20">
        <v>305</v>
      </c>
      <c r="AB1407" s="20">
        <v>313</v>
      </c>
      <c r="AC1407" s="51"/>
    </row>
    <row r="1408" spans="1:29" s="4" customFormat="1" ht="13.5" hidden="1" customHeight="1" x14ac:dyDescent="0.25">
      <c r="A1408" s="25">
        <v>13</v>
      </c>
      <c r="B1408" s="24" t="s">
        <v>2040</v>
      </c>
      <c r="C1408" s="24" t="s">
        <v>186</v>
      </c>
      <c r="D1408" s="25">
        <v>35</v>
      </c>
      <c r="E1408" s="25" t="s">
        <v>209</v>
      </c>
      <c r="F1408" s="24" t="s">
        <v>188</v>
      </c>
      <c r="G1408" s="24" t="s">
        <v>205</v>
      </c>
      <c r="H1408" s="24" t="s">
        <v>35</v>
      </c>
      <c r="I1408" s="24"/>
      <c r="J1408" s="24" t="s">
        <v>106</v>
      </c>
      <c r="K1408" s="24" t="s">
        <v>190</v>
      </c>
      <c r="L1408" s="26">
        <v>15</v>
      </c>
      <c r="M1408" s="27">
        <v>2323</v>
      </c>
      <c r="N1408" s="28" t="s">
        <v>2069</v>
      </c>
      <c r="O1408" s="29" t="s">
        <v>1906</v>
      </c>
      <c r="P1408" s="29" t="s">
        <v>211</v>
      </c>
      <c r="Q1408" s="30">
        <v>4000</v>
      </c>
      <c r="R1408" s="6" t="s">
        <v>41</v>
      </c>
      <c r="S1408" s="8">
        <v>1000</v>
      </c>
      <c r="T1408" s="23">
        <v>0</v>
      </c>
      <c r="U1408" s="23">
        <v>0</v>
      </c>
      <c r="V1408" s="23">
        <v>0</v>
      </c>
      <c r="W1408" s="5">
        <f t="shared" si="42"/>
        <v>1000</v>
      </c>
      <c r="X1408" s="5">
        <f t="shared" si="43"/>
        <v>3000</v>
      </c>
      <c r="Y1408" s="13">
        <v>246269000</v>
      </c>
      <c r="Z1408" s="20">
        <v>247</v>
      </c>
      <c r="AA1408" s="20">
        <v>254</v>
      </c>
      <c r="AB1408" s="20">
        <v>261</v>
      </c>
      <c r="AC1408" s="51"/>
    </row>
    <row r="1409" spans="1:29" s="4" customFormat="1" ht="13.5" hidden="1" customHeight="1" x14ac:dyDescent="0.25">
      <c r="A1409" s="25">
        <v>13</v>
      </c>
      <c r="B1409" s="24" t="s">
        <v>2040</v>
      </c>
      <c r="C1409" s="24" t="s">
        <v>186</v>
      </c>
      <c r="D1409" s="25">
        <v>36</v>
      </c>
      <c r="E1409" s="25" t="s">
        <v>212</v>
      </c>
      <c r="F1409" s="24" t="s">
        <v>188</v>
      </c>
      <c r="G1409" s="24" t="s">
        <v>205</v>
      </c>
      <c r="H1409" s="24" t="s">
        <v>35</v>
      </c>
      <c r="I1409" s="24"/>
      <c r="J1409" s="24" t="s">
        <v>106</v>
      </c>
      <c r="K1409" s="24" t="s">
        <v>190</v>
      </c>
      <c r="L1409" s="26">
        <v>15</v>
      </c>
      <c r="M1409" s="27">
        <v>2323</v>
      </c>
      <c r="N1409" s="28" t="s">
        <v>2069</v>
      </c>
      <c r="O1409" s="29" t="s">
        <v>2071</v>
      </c>
      <c r="P1409" s="29" t="s">
        <v>200</v>
      </c>
      <c r="Q1409" s="30">
        <v>800</v>
      </c>
      <c r="R1409" s="6" t="s">
        <v>41</v>
      </c>
      <c r="S1409" s="8">
        <v>200</v>
      </c>
      <c r="T1409" s="23">
        <v>0</v>
      </c>
      <c r="U1409" s="23">
        <v>0</v>
      </c>
      <c r="V1409" s="23">
        <v>0</v>
      </c>
      <c r="W1409" s="5">
        <f t="shared" si="42"/>
        <v>200</v>
      </c>
      <c r="X1409" s="5">
        <f t="shared" si="43"/>
        <v>600</v>
      </c>
      <c r="Y1409" s="13">
        <v>246269000</v>
      </c>
      <c r="Z1409" s="20">
        <v>247</v>
      </c>
      <c r="AA1409" s="20">
        <v>254</v>
      </c>
      <c r="AB1409" s="20">
        <v>261</v>
      </c>
      <c r="AC1409" s="51"/>
    </row>
    <row r="1410" spans="1:29" s="4" customFormat="1" ht="13.5" hidden="1" customHeight="1" x14ac:dyDescent="0.25">
      <c r="A1410" s="32">
        <v>13</v>
      </c>
      <c r="B1410" s="31" t="s">
        <v>2040</v>
      </c>
      <c r="C1410" s="31" t="s">
        <v>186</v>
      </c>
      <c r="D1410" s="32">
        <v>37</v>
      </c>
      <c r="E1410" s="32" t="s">
        <v>214</v>
      </c>
      <c r="F1410" s="31" t="s">
        <v>188</v>
      </c>
      <c r="G1410" s="31" t="s">
        <v>205</v>
      </c>
      <c r="H1410" s="31" t="s">
        <v>35</v>
      </c>
      <c r="I1410" s="31"/>
      <c r="J1410" s="31" t="s">
        <v>106</v>
      </c>
      <c r="K1410" s="31" t="s">
        <v>190</v>
      </c>
      <c r="L1410" s="33">
        <v>15</v>
      </c>
      <c r="M1410" s="34">
        <v>2323</v>
      </c>
      <c r="N1410" s="35" t="s">
        <v>2069</v>
      </c>
      <c r="O1410" s="36" t="s">
        <v>2072</v>
      </c>
      <c r="P1410" s="36" t="s">
        <v>64</v>
      </c>
      <c r="Q1410" s="37">
        <v>800</v>
      </c>
      <c r="R1410" s="7" t="s">
        <v>41</v>
      </c>
      <c r="S1410" s="9">
        <v>200</v>
      </c>
      <c r="T1410" s="23">
        <v>0</v>
      </c>
      <c r="U1410" s="23">
        <v>0</v>
      </c>
      <c r="V1410" s="23">
        <v>0</v>
      </c>
      <c r="W1410" s="5">
        <f t="shared" si="42"/>
        <v>200</v>
      </c>
      <c r="X1410" s="5">
        <f t="shared" si="43"/>
        <v>600</v>
      </c>
      <c r="Y1410" s="14">
        <v>197011000</v>
      </c>
      <c r="Z1410" s="20">
        <v>197</v>
      </c>
      <c r="AA1410" s="20">
        <v>203</v>
      </c>
      <c r="AB1410" s="21">
        <v>209</v>
      </c>
      <c r="AC1410" s="52"/>
    </row>
    <row r="1411" spans="1:29" s="4" customFormat="1" ht="13.5" hidden="1" customHeight="1" x14ac:dyDescent="0.25">
      <c r="A1411" s="25">
        <v>13</v>
      </c>
      <c r="B1411" s="24" t="s">
        <v>2040</v>
      </c>
      <c r="C1411" s="24" t="s">
        <v>216</v>
      </c>
      <c r="D1411" s="25">
        <v>43</v>
      </c>
      <c r="E1411" s="25" t="s">
        <v>217</v>
      </c>
      <c r="F1411" s="24" t="s">
        <v>163</v>
      </c>
      <c r="G1411" s="24" t="s">
        <v>218</v>
      </c>
      <c r="H1411" s="24" t="s">
        <v>35</v>
      </c>
      <c r="I1411" s="24"/>
      <c r="J1411" s="24" t="s">
        <v>106</v>
      </c>
      <c r="K1411" s="24" t="s">
        <v>219</v>
      </c>
      <c r="L1411" s="26">
        <v>16</v>
      </c>
      <c r="M1411" s="27">
        <v>2361</v>
      </c>
      <c r="N1411" s="28" t="s">
        <v>2073</v>
      </c>
      <c r="O1411" s="29" t="s">
        <v>737</v>
      </c>
      <c r="P1411" s="29" t="s">
        <v>84</v>
      </c>
      <c r="Q1411" s="30">
        <v>1000</v>
      </c>
      <c r="R1411" s="6" t="s">
        <v>41</v>
      </c>
      <c r="S1411" s="8">
        <v>250</v>
      </c>
      <c r="T1411" s="23">
        <v>0</v>
      </c>
      <c r="U1411" s="23">
        <v>0</v>
      </c>
      <c r="V1411" s="23">
        <v>0</v>
      </c>
      <c r="W1411" s="5">
        <f t="shared" si="42"/>
        <v>250</v>
      </c>
      <c r="X1411" s="5">
        <f t="shared" si="43"/>
        <v>750</v>
      </c>
      <c r="Y1411" s="13">
        <v>48634000</v>
      </c>
      <c r="Z1411" s="20">
        <v>49</v>
      </c>
      <c r="AA1411" s="20">
        <v>50</v>
      </c>
      <c r="AB1411" s="20">
        <v>52</v>
      </c>
      <c r="AC1411" s="51"/>
    </row>
    <row r="1412" spans="1:29" s="4" customFormat="1" ht="13.5" hidden="1" customHeight="1" x14ac:dyDescent="0.25">
      <c r="A1412" s="25">
        <v>13</v>
      </c>
      <c r="B1412" s="24" t="s">
        <v>2040</v>
      </c>
      <c r="C1412" s="24" t="s">
        <v>216</v>
      </c>
      <c r="D1412" s="25">
        <v>44</v>
      </c>
      <c r="E1412" s="25" t="s">
        <v>222</v>
      </c>
      <c r="F1412" s="24" t="s">
        <v>163</v>
      </c>
      <c r="G1412" s="24" t="s">
        <v>218</v>
      </c>
      <c r="H1412" s="24" t="s">
        <v>35</v>
      </c>
      <c r="I1412" s="24"/>
      <c r="J1412" s="24" t="s">
        <v>106</v>
      </c>
      <c r="K1412" s="24" t="s">
        <v>219</v>
      </c>
      <c r="L1412" s="26">
        <v>16</v>
      </c>
      <c r="M1412" s="27">
        <v>2361</v>
      </c>
      <c r="N1412" s="28" t="s">
        <v>2073</v>
      </c>
      <c r="O1412" s="29" t="s">
        <v>2074</v>
      </c>
      <c r="P1412" s="29" t="s">
        <v>224</v>
      </c>
      <c r="Q1412" s="30">
        <v>600</v>
      </c>
      <c r="R1412" s="6" t="s">
        <v>41</v>
      </c>
      <c r="S1412" s="8">
        <v>150</v>
      </c>
      <c r="T1412" s="23">
        <v>0</v>
      </c>
      <c r="U1412" s="23">
        <v>0</v>
      </c>
      <c r="V1412" s="23">
        <v>0</v>
      </c>
      <c r="W1412" s="5">
        <f t="shared" si="42"/>
        <v>150</v>
      </c>
      <c r="X1412" s="5">
        <f t="shared" si="43"/>
        <v>450</v>
      </c>
      <c r="Y1412" s="13">
        <v>291632000</v>
      </c>
      <c r="Z1412" s="20">
        <v>292</v>
      </c>
      <c r="AA1412" s="20">
        <v>301</v>
      </c>
      <c r="AB1412" s="20">
        <v>309</v>
      </c>
      <c r="AC1412" s="51"/>
    </row>
    <row r="1413" spans="1:29" s="4" customFormat="1" ht="13.5" hidden="1" customHeight="1" x14ac:dyDescent="0.25">
      <c r="A1413" s="25">
        <v>13</v>
      </c>
      <c r="B1413" s="24" t="s">
        <v>2040</v>
      </c>
      <c r="C1413" s="24" t="s">
        <v>216</v>
      </c>
      <c r="D1413" s="25">
        <v>45</v>
      </c>
      <c r="E1413" s="25" t="s">
        <v>225</v>
      </c>
      <c r="F1413" s="24" t="s">
        <v>163</v>
      </c>
      <c r="G1413" s="24" t="s">
        <v>218</v>
      </c>
      <c r="H1413" s="24" t="s">
        <v>35</v>
      </c>
      <c r="I1413" s="24"/>
      <c r="J1413" s="24" t="s">
        <v>106</v>
      </c>
      <c r="K1413" s="24" t="s">
        <v>219</v>
      </c>
      <c r="L1413" s="26">
        <v>16</v>
      </c>
      <c r="M1413" s="27">
        <v>2361</v>
      </c>
      <c r="N1413" s="28" t="s">
        <v>2073</v>
      </c>
      <c r="O1413" s="29" t="s">
        <v>2075</v>
      </c>
      <c r="P1413" s="29" t="s">
        <v>227</v>
      </c>
      <c r="Q1413" s="30">
        <v>280</v>
      </c>
      <c r="R1413" s="6" t="s">
        <v>41</v>
      </c>
      <c r="S1413" s="8">
        <v>70</v>
      </c>
      <c r="T1413" s="23">
        <v>0</v>
      </c>
      <c r="U1413" s="23">
        <v>0</v>
      </c>
      <c r="V1413" s="23">
        <v>0</v>
      </c>
      <c r="W1413" s="5">
        <f t="shared" si="42"/>
        <v>70</v>
      </c>
      <c r="X1413" s="5">
        <f t="shared" si="43"/>
        <v>210</v>
      </c>
      <c r="Y1413" s="13">
        <v>145811000</v>
      </c>
      <c r="Z1413" s="20">
        <v>146</v>
      </c>
      <c r="AA1413" s="20">
        <v>150</v>
      </c>
      <c r="AB1413" s="20">
        <v>155</v>
      </c>
      <c r="AC1413" s="51"/>
    </row>
    <row r="1414" spans="1:29" s="4" customFormat="1" ht="13.5" hidden="1" customHeight="1" x14ac:dyDescent="0.25">
      <c r="A1414" s="25">
        <v>13</v>
      </c>
      <c r="B1414" s="24" t="s">
        <v>2040</v>
      </c>
      <c r="C1414" s="24" t="s">
        <v>228</v>
      </c>
      <c r="D1414" s="25">
        <v>50</v>
      </c>
      <c r="E1414" s="25" t="s">
        <v>229</v>
      </c>
      <c r="F1414" s="24" t="s">
        <v>230</v>
      </c>
      <c r="G1414" s="24" t="s">
        <v>231</v>
      </c>
      <c r="H1414" s="24" t="s">
        <v>59</v>
      </c>
      <c r="I1414" s="24" t="s">
        <v>232</v>
      </c>
      <c r="J1414" s="24" t="s">
        <v>233</v>
      </c>
      <c r="K1414" s="24" t="s">
        <v>234</v>
      </c>
      <c r="L1414" s="26">
        <v>17</v>
      </c>
      <c r="M1414" s="27">
        <v>2356</v>
      </c>
      <c r="N1414" s="28" t="s">
        <v>2076</v>
      </c>
      <c r="O1414" s="29" t="s">
        <v>2077</v>
      </c>
      <c r="P1414" s="29" t="s">
        <v>64</v>
      </c>
      <c r="Q1414" s="30">
        <v>2</v>
      </c>
      <c r="R1414" s="6" t="s">
        <v>41</v>
      </c>
      <c r="S1414" s="8">
        <v>0</v>
      </c>
      <c r="T1414" s="23">
        <v>0</v>
      </c>
      <c r="U1414" s="23">
        <v>0</v>
      </c>
      <c r="V1414" s="23">
        <v>0</v>
      </c>
      <c r="W1414" s="5">
        <f t="shared" si="42"/>
        <v>0</v>
      </c>
      <c r="X1414" s="5">
        <f t="shared" si="43"/>
        <v>2</v>
      </c>
      <c r="Y1414" s="13">
        <v>0</v>
      </c>
      <c r="Z1414" s="20">
        <v>576</v>
      </c>
      <c r="AA1414" s="20">
        <v>610</v>
      </c>
      <c r="AB1414" s="20">
        <v>0</v>
      </c>
      <c r="AC1414" s="51"/>
    </row>
    <row r="1415" spans="1:29" s="4" customFormat="1" ht="13.5" hidden="1" customHeight="1" x14ac:dyDescent="0.25">
      <c r="A1415" s="25">
        <v>13</v>
      </c>
      <c r="B1415" s="24" t="s">
        <v>2040</v>
      </c>
      <c r="C1415" s="24" t="s">
        <v>228</v>
      </c>
      <c r="D1415" s="25">
        <v>51</v>
      </c>
      <c r="E1415" s="25" t="s">
        <v>237</v>
      </c>
      <c r="F1415" s="24" t="s">
        <v>230</v>
      </c>
      <c r="G1415" s="24" t="s">
        <v>238</v>
      </c>
      <c r="H1415" s="24" t="s">
        <v>59</v>
      </c>
      <c r="I1415" s="24" t="s">
        <v>232</v>
      </c>
      <c r="J1415" s="24" t="s">
        <v>233</v>
      </c>
      <c r="K1415" s="24" t="s">
        <v>234</v>
      </c>
      <c r="L1415" s="26">
        <v>17</v>
      </c>
      <c r="M1415" s="27">
        <v>2356</v>
      </c>
      <c r="N1415" s="28" t="s">
        <v>2076</v>
      </c>
      <c r="O1415" s="29" t="s">
        <v>2078</v>
      </c>
      <c r="P1415" s="29" t="s">
        <v>240</v>
      </c>
      <c r="Q1415" s="30">
        <v>100</v>
      </c>
      <c r="R1415" s="6" t="s">
        <v>41</v>
      </c>
      <c r="S1415" s="8">
        <v>25</v>
      </c>
      <c r="T1415" s="23">
        <v>0</v>
      </c>
      <c r="U1415" s="23">
        <v>0</v>
      </c>
      <c r="V1415" s="23">
        <v>0</v>
      </c>
      <c r="W1415" s="5">
        <f t="shared" si="42"/>
        <v>25</v>
      </c>
      <c r="X1415" s="5">
        <f t="shared" si="43"/>
        <v>75</v>
      </c>
      <c r="Y1415" s="13">
        <v>851897000</v>
      </c>
      <c r="Z1415" s="20">
        <v>876</v>
      </c>
      <c r="AA1415" s="20">
        <v>902</v>
      </c>
      <c r="AB1415" s="20">
        <v>928</v>
      </c>
      <c r="AC1415" s="51"/>
    </row>
    <row r="1416" spans="1:29" s="4" customFormat="1" ht="13.5" hidden="1" customHeight="1" x14ac:dyDescent="0.25">
      <c r="A1416" s="25">
        <v>13</v>
      </c>
      <c r="B1416" s="24" t="s">
        <v>2040</v>
      </c>
      <c r="C1416" s="24" t="s">
        <v>228</v>
      </c>
      <c r="D1416" s="25">
        <v>52</v>
      </c>
      <c r="E1416" s="25" t="s">
        <v>241</v>
      </c>
      <c r="F1416" s="24" t="s">
        <v>230</v>
      </c>
      <c r="G1416" s="24" t="s">
        <v>238</v>
      </c>
      <c r="H1416" s="24" t="s">
        <v>59</v>
      </c>
      <c r="I1416" s="24" t="s">
        <v>232</v>
      </c>
      <c r="J1416" s="24" t="s">
        <v>233</v>
      </c>
      <c r="K1416" s="24" t="s">
        <v>234</v>
      </c>
      <c r="L1416" s="26">
        <v>17</v>
      </c>
      <c r="M1416" s="27">
        <v>2356</v>
      </c>
      <c r="N1416" s="28" t="s">
        <v>2076</v>
      </c>
      <c r="O1416" s="29" t="s">
        <v>1283</v>
      </c>
      <c r="P1416" s="29" t="s">
        <v>243</v>
      </c>
      <c r="Q1416" s="30">
        <v>100</v>
      </c>
      <c r="R1416" s="6" t="s">
        <v>41</v>
      </c>
      <c r="S1416" s="8">
        <v>25</v>
      </c>
      <c r="T1416" s="23">
        <v>0</v>
      </c>
      <c r="U1416" s="23">
        <v>0</v>
      </c>
      <c r="V1416" s="23">
        <v>0</v>
      </c>
      <c r="W1416" s="5">
        <f t="shared" si="42"/>
        <v>25</v>
      </c>
      <c r="X1416" s="5">
        <f t="shared" si="43"/>
        <v>75</v>
      </c>
      <c r="Y1416" s="13">
        <v>1703785000</v>
      </c>
      <c r="Z1416" s="20">
        <v>1752</v>
      </c>
      <c r="AA1416" s="20">
        <v>1803</v>
      </c>
      <c r="AB1416" s="20">
        <v>1856</v>
      </c>
      <c r="AC1416" s="51"/>
    </row>
    <row r="1417" spans="1:29" s="4" customFormat="1" ht="13.5" hidden="1" customHeight="1" x14ac:dyDescent="0.25">
      <c r="A1417" s="25">
        <v>13</v>
      </c>
      <c r="B1417" s="24" t="s">
        <v>2040</v>
      </c>
      <c r="C1417" s="24" t="s">
        <v>244</v>
      </c>
      <c r="D1417" s="25">
        <v>54</v>
      </c>
      <c r="E1417" s="25" t="s">
        <v>245</v>
      </c>
      <c r="F1417" s="24" t="s">
        <v>246</v>
      </c>
      <c r="G1417" s="24" t="s">
        <v>247</v>
      </c>
      <c r="H1417" s="24" t="s">
        <v>35</v>
      </c>
      <c r="I1417" s="24"/>
      <c r="J1417" s="24" t="s">
        <v>233</v>
      </c>
      <c r="K1417" s="24" t="s">
        <v>248</v>
      </c>
      <c r="L1417" s="26">
        <v>18</v>
      </c>
      <c r="M1417" s="27">
        <v>2295</v>
      </c>
      <c r="N1417" s="28" t="s">
        <v>2079</v>
      </c>
      <c r="O1417" s="29" t="s">
        <v>477</v>
      </c>
      <c r="P1417" s="29" t="s">
        <v>40</v>
      </c>
      <c r="Q1417" s="30">
        <v>4</v>
      </c>
      <c r="R1417" s="6" t="s">
        <v>41</v>
      </c>
      <c r="S1417" s="8">
        <v>1</v>
      </c>
      <c r="T1417" s="23">
        <v>0</v>
      </c>
      <c r="U1417" s="23">
        <v>0</v>
      </c>
      <c r="V1417" s="23">
        <v>0</v>
      </c>
      <c r="W1417" s="5">
        <f t="shared" ref="W1417:W1480" si="44">IF(R1417="Constante",SUM(S1417:V1417)/4,IF(R1417="Suma",SUM(S1417:V1417),0))</f>
        <v>1</v>
      </c>
      <c r="X1417" s="5">
        <f t="shared" ref="X1417:X1480" si="45">Q1417-W1417</f>
        <v>3</v>
      </c>
      <c r="Y1417" s="13">
        <v>486054000</v>
      </c>
      <c r="Z1417" s="20">
        <v>487</v>
      </c>
      <c r="AA1417" s="20">
        <v>501</v>
      </c>
      <c r="AB1417" s="20">
        <v>516</v>
      </c>
      <c r="AC1417" s="51"/>
    </row>
    <row r="1418" spans="1:29" s="4" customFormat="1" ht="13.5" hidden="1" customHeight="1" x14ac:dyDescent="0.25">
      <c r="A1418" s="25">
        <v>13</v>
      </c>
      <c r="B1418" s="24" t="s">
        <v>2040</v>
      </c>
      <c r="C1418" s="24" t="s">
        <v>244</v>
      </c>
      <c r="D1418" s="25">
        <v>55</v>
      </c>
      <c r="E1418" s="25" t="s">
        <v>251</v>
      </c>
      <c r="F1418" s="24" t="s">
        <v>252</v>
      </c>
      <c r="G1418" s="24" t="s">
        <v>253</v>
      </c>
      <c r="H1418" s="24" t="s">
        <v>35</v>
      </c>
      <c r="I1418" s="24"/>
      <c r="J1418" s="24" t="s">
        <v>233</v>
      </c>
      <c r="K1418" s="24" t="s">
        <v>248</v>
      </c>
      <c r="L1418" s="26">
        <v>18</v>
      </c>
      <c r="M1418" s="27">
        <v>2295</v>
      </c>
      <c r="N1418" s="28" t="s">
        <v>2079</v>
      </c>
      <c r="O1418" s="29" t="s">
        <v>2006</v>
      </c>
      <c r="P1418" s="29" t="s">
        <v>255</v>
      </c>
      <c r="Q1418" s="30">
        <v>120</v>
      </c>
      <c r="R1418" s="6" t="s">
        <v>41</v>
      </c>
      <c r="S1418" s="8">
        <v>30</v>
      </c>
      <c r="T1418" s="23">
        <v>0</v>
      </c>
      <c r="U1418" s="23">
        <v>0</v>
      </c>
      <c r="V1418" s="23">
        <v>0</v>
      </c>
      <c r="W1418" s="5">
        <f t="shared" si="44"/>
        <v>30</v>
      </c>
      <c r="X1418" s="5">
        <f t="shared" si="45"/>
        <v>90</v>
      </c>
      <c r="Y1418" s="13">
        <v>388843000</v>
      </c>
      <c r="Z1418" s="20">
        <v>389</v>
      </c>
      <c r="AA1418" s="20">
        <v>401</v>
      </c>
      <c r="AB1418" s="20">
        <v>412</v>
      </c>
      <c r="AC1418" s="51"/>
    </row>
    <row r="1419" spans="1:29" s="4" customFormat="1" ht="13.5" hidden="1" customHeight="1" x14ac:dyDescent="0.25">
      <c r="A1419" s="25">
        <v>13</v>
      </c>
      <c r="B1419" s="24" t="s">
        <v>2040</v>
      </c>
      <c r="C1419" s="24" t="s">
        <v>186</v>
      </c>
      <c r="D1419" s="25">
        <v>56</v>
      </c>
      <c r="E1419" s="25" t="s">
        <v>256</v>
      </c>
      <c r="F1419" s="24" t="s">
        <v>188</v>
      </c>
      <c r="G1419" s="24" t="s">
        <v>257</v>
      </c>
      <c r="H1419" s="24" t="s">
        <v>35</v>
      </c>
      <c r="I1419" s="24"/>
      <c r="J1419" s="24" t="s">
        <v>233</v>
      </c>
      <c r="K1419" s="24" t="s">
        <v>258</v>
      </c>
      <c r="L1419" s="26">
        <v>19</v>
      </c>
      <c r="M1419" s="27">
        <v>2663</v>
      </c>
      <c r="N1419" s="28" t="s">
        <v>2080</v>
      </c>
      <c r="O1419" s="29" t="s">
        <v>1029</v>
      </c>
      <c r="P1419" s="29" t="s">
        <v>261</v>
      </c>
      <c r="Q1419" s="30">
        <v>40</v>
      </c>
      <c r="R1419" s="6" t="s">
        <v>41</v>
      </c>
      <c r="S1419" s="8">
        <v>10</v>
      </c>
      <c r="T1419" s="23">
        <v>0</v>
      </c>
      <c r="U1419" s="23">
        <v>0</v>
      </c>
      <c r="V1419" s="23">
        <v>0</v>
      </c>
      <c r="W1419" s="5">
        <f t="shared" si="44"/>
        <v>10</v>
      </c>
      <c r="X1419" s="5">
        <f t="shared" si="45"/>
        <v>30</v>
      </c>
      <c r="Y1419" s="13">
        <v>324036000</v>
      </c>
      <c r="Z1419" s="20">
        <v>325</v>
      </c>
      <c r="AA1419" s="20">
        <v>334</v>
      </c>
      <c r="AB1419" s="20">
        <v>344</v>
      </c>
      <c r="AC1419" s="51"/>
    </row>
    <row r="1420" spans="1:29" s="4" customFormat="1" ht="13.5" hidden="1" customHeight="1" x14ac:dyDescent="0.25">
      <c r="A1420" s="25">
        <v>13</v>
      </c>
      <c r="B1420" s="24" t="s">
        <v>2040</v>
      </c>
      <c r="C1420" s="24" t="s">
        <v>244</v>
      </c>
      <c r="D1420" s="25">
        <v>58</v>
      </c>
      <c r="E1420" s="25" t="s">
        <v>267</v>
      </c>
      <c r="F1420" s="24" t="s">
        <v>252</v>
      </c>
      <c r="G1420" s="24" t="s">
        <v>268</v>
      </c>
      <c r="H1420" s="24" t="s">
        <v>35</v>
      </c>
      <c r="I1420" s="24"/>
      <c r="J1420" s="24" t="s">
        <v>233</v>
      </c>
      <c r="K1420" s="24" t="s">
        <v>258</v>
      </c>
      <c r="L1420" s="26">
        <v>20</v>
      </c>
      <c r="M1420" s="27">
        <v>2785</v>
      </c>
      <c r="N1420" s="28" t="s">
        <v>2081</v>
      </c>
      <c r="O1420" s="29" t="s">
        <v>2082</v>
      </c>
      <c r="P1420" s="29" t="s">
        <v>270</v>
      </c>
      <c r="Q1420" s="30">
        <v>200</v>
      </c>
      <c r="R1420" s="6" t="s">
        <v>41</v>
      </c>
      <c r="S1420" s="8">
        <v>50</v>
      </c>
      <c r="T1420" s="23">
        <v>0</v>
      </c>
      <c r="U1420" s="23">
        <v>0</v>
      </c>
      <c r="V1420" s="23">
        <v>0</v>
      </c>
      <c r="W1420" s="5">
        <f t="shared" si="44"/>
        <v>50</v>
      </c>
      <c r="X1420" s="5">
        <f t="shared" si="45"/>
        <v>150</v>
      </c>
      <c r="Y1420" s="13">
        <v>324036000</v>
      </c>
      <c r="Z1420" s="20">
        <v>325</v>
      </c>
      <c r="AA1420" s="20">
        <v>334</v>
      </c>
      <c r="AB1420" s="20">
        <v>344</v>
      </c>
      <c r="AC1420" s="51"/>
    </row>
    <row r="1421" spans="1:29" s="4" customFormat="1" ht="13.5" hidden="1" customHeight="1" x14ac:dyDescent="0.25">
      <c r="A1421" s="25">
        <v>13</v>
      </c>
      <c r="B1421" s="24" t="s">
        <v>2040</v>
      </c>
      <c r="C1421" s="24" t="s">
        <v>186</v>
      </c>
      <c r="D1421" s="25">
        <v>61</v>
      </c>
      <c r="E1421" s="25" t="s">
        <v>271</v>
      </c>
      <c r="F1421" s="24" t="s">
        <v>272</v>
      </c>
      <c r="G1421" s="24" t="s">
        <v>273</v>
      </c>
      <c r="H1421" s="24" t="s">
        <v>35</v>
      </c>
      <c r="I1421" s="24"/>
      <c r="J1421" s="24" t="s">
        <v>274</v>
      </c>
      <c r="K1421" s="24" t="s">
        <v>275</v>
      </c>
      <c r="L1421" s="26">
        <v>22</v>
      </c>
      <c r="M1421" s="27">
        <v>2734</v>
      </c>
      <c r="N1421" s="28" t="s">
        <v>2083</v>
      </c>
      <c r="O1421" s="29" t="s">
        <v>2084</v>
      </c>
      <c r="P1421" s="29" t="s">
        <v>67</v>
      </c>
      <c r="Q1421" s="30">
        <v>12</v>
      </c>
      <c r="R1421" s="6" t="s">
        <v>41</v>
      </c>
      <c r="S1421" s="8">
        <v>3</v>
      </c>
      <c r="T1421" s="23">
        <v>0</v>
      </c>
      <c r="U1421" s="23">
        <v>0</v>
      </c>
      <c r="V1421" s="23">
        <v>0</v>
      </c>
      <c r="W1421" s="5">
        <f t="shared" si="44"/>
        <v>3</v>
      </c>
      <c r="X1421" s="5">
        <f t="shared" si="45"/>
        <v>9</v>
      </c>
      <c r="Y1421" s="13">
        <v>534654000</v>
      </c>
      <c r="Z1421" s="20">
        <v>535</v>
      </c>
      <c r="AA1421" s="20">
        <v>551</v>
      </c>
      <c r="AB1421" s="20">
        <v>567</v>
      </c>
      <c r="AC1421" s="51"/>
    </row>
    <row r="1422" spans="1:29" s="4" customFormat="1" ht="13.5" hidden="1" customHeight="1" x14ac:dyDescent="0.25">
      <c r="A1422" s="25">
        <v>13</v>
      </c>
      <c r="B1422" s="24" t="s">
        <v>2040</v>
      </c>
      <c r="C1422" s="24" t="s">
        <v>278</v>
      </c>
      <c r="D1422" s="25">
        <v>67</v>
      </c>
      <c r="E1422" s="25" t="s">
        <v>279</v>
      </c>
      <c r="F1422" s="24" t="s">
        <v>280</v>
      </c>
      <c r="G1422" s="24" t="s">
        <v>281</v>
      </c>
      <c r="H1422" s="24" t="s">
        <v>35</v>
      </c>
      <c r="I1422" s="24"/>
      <c r="J1422" s="24" t="s">
        <v>274</v>
      </c>
      <c r="K1422" s="24" t="s">
        <v>282</v>
      </c>
      <c r="L1422" s="26">
        <v>23</v>
      </c>
      <c r="M1422" s="27">
        <v>2354</v>
      </c>
      <c r="N1422" s="28" t="s">
        <v>2085</v>
      </c>
      <c r="O1422" s="29" t="s">
        <v>2086</v>
      </c>
      <c r="P1422" s="29" t="s">
        <v>285</v>
      </c>
      <c r="Q1422" s="30">
        <v>8</v>
      </c>
      <c r="R1422" s="6" t="s">
        <v>41</v>
      </c>
      <c r="S1422" s="8">
        <v>2</v>
      </c>
      <c r="T1422" s="23">
        <v>0</v>
      </c>
      <c r="U1422" s="23">
        <v>0</v>
      </c>
      <c r="V1422" s="23">
        <v>0</v>
      </c>
      <c r="W1422" s="5">
        <f t="shared" si="44"/>
        <v>2</v>
      </c>
      <c r="X1422" s="5">
        <f t="shared" si="45"/>
        <v>6</v>
      </c>
      <c r="Y1422" s="13">
        <v>116655000</v>
      </c>
      <c r="Z1422" s="20">
        <v>117</v>
      </c>
      <c r="AA1422" s="20">
        <v>120</v>
      </c>
      <c r="AB1422" s="20">
        <v>124</v>
      </c>
      <c r="AC1422" s="51"/>
    </row>
    <row r="1423" spans="1:29" s="4" customFormat="1" ht="13.5" hidden="1" customHeight="1" x14ac:dyDescent="0.25">
      <c r="A1423" s="25">
        <v>13</v>
      </c>
      <c r="B1423" s="24" t="s">
        <v>2040</v>
      </c>
      <c r="C1423" s="24" t="s">
        <v>278</v>
      </c>
      <c r="D1423" s="25">
        <v>68</v>
      </c>
      <c r="E1423" s="25" t="s">
        <v>286</v>
      </c>
      <c r="F1423" s="24" t="s">
        <v>280</v>
      </c>
      <c r="G1423" s="24" t="s">
        <v>281</v>
      </c>
      <c r="H1423" s="24" t="s">
        <v>35</v>
      </c>
      <c r="I1423" s="24"/>
      <c r="J1423" s="24" t="s">
        <v>274</v>
      </c>
      <c r="K1423" s="24" t="s">
        <v>282</v>
      </c>
      <c r="L1423" s="26">
        <v>23</v>
      </c>
      <c r="M1423" s="27">
        <v>2354</v>
      </c>
      <c r="N1423" s="28" t="s">
        <v>2085</v>
      </c>
      <c r="O1423" s="29" t="s">
        <v>2087</v>
      </c>
      <c r="P1423" s="29" t="s">
        <v>288</v>
      </c>
      <c r="Q1423" s="30">
        <v>20</v>
      </c>
      <c r="R1423" s="6" t="s">
        <v>41</v>
      </c>
      <c r="S1423" s="8">
        <v>0</v>
      </c>
      <c r="T1423" s="23">
        <v>0</v>
      </c>
      <c r="U1423" s="23">
        <v>0</v>
      </c>
      <c r="V1423" s="23">
        <v>0</v>
      </c>
      <c r="W1423" s="5">
        <f t="shared" si="44"/>
        <v>0</v>
      </c>
      <c r="X1423" s="5">
        <f t="shared" si="45"/>
        <v>20</v>
      </c>
      <c r="Y1423" s="13">
        <v>0</v>
      </c>
      <c r="Z1423" s="20">
        <v>138</v>
      </c>
      <c r="AA1423" s="20">
        <v>146</v>
      </c>
      <c r="AB1423" s="20">
        <v>0</v>
      </c>
      <c r="AC1423" s="51"/>
    </row>
    <row r="1424" spans="1:29" s="4" customFormat="1" ht="13.5" hidden="1" customHeight="1" x14ac:dyDescent="0.25">
      <c r="A1424" s="25">
        <v>13</v>
      </c>
      <c r="B1424" s="24" t="s">
        <v>2040</v>
      </c>
      <c r="C1424" s="24" t="s">
        <v>278</v>
      </c>
      <c r="D1424" s="25">
        <v>70</v>
      </c>
      <c r="E1424" s="25" t="s">
        <v>289</v>
      </c>
      <c r="F1424" s="24" t="s">
        <v>280</v>
      </c>
      <c r="G1424" s="24" t="s">
        <v>281</v>
      </c>
      <c r="H1424" s="24" t="s">
        <v>35</v>
      </c>
      <c r="I1424" s="24"/>
      <c r="J1424" s="24" t="s">
        <v>274</v>
      </c>
      <c r="K1424" s="24" t="s">
        <v>282</v>
      </c>
      <c r="L1424" s="26">
        <v>23</v>
      </c>
      <c r="M1424" s="27">
        <v>2354</v>
      </c>
      <c r="N1424" s="28" t="s">
        <v>2085</v>
      </c>
      <c r="O1424" s="29" t="s">
        <v>2088</v>
      </c>
      <c r="P1424" s="29" t="s">
        <v>291</v>
      </c>
      <c r="Q1424" s="30">
        <v>1200</v>
      </c>
      <c r="R1424" s="6" t="s">
        <v>41</v>
      </c>
      <c r="S1424" s="8">
        <v>600</v>
      </c>
      <c r="T1424" s="23">
        <v>0</v>
      </c>
      <c r="U1424" s="23">
        <v>0</v>
      </c>
      <c r="V1424" s="23">
        <v>0</v>
      </c>
      <c r="W1424" s="5">
        <f t="shared" si="44"/>
        <v>600</v>
      </c>
      <c r="X1424" s="5">
        <f t="shared" si="45"/>
        <v>600</v>
      </c>
      <c r="Y1424" s="13">
        <v>97529000</v>
      </c>
      <c r="Z1424" s="20">
        <v>95</v>
      </c>
      <c r="AA1424" s="20">
        <v>0</v>
      </c>
      <c r="AB1424" s="20">
        <v>0</v>
      </c>
      <c r="AC1424" s="51"/>
    </row>
    <row r="1425" spans="1:29" s="4" customFormat="1" ht="13.5" hidden="1" customHeight="1" x14ac:dyDescent="0.25">
      <c r="A1425" s="25">
        <v>13</v>
      </c>
      <c r="B1425" s="24" t="s">
        <v>2040</v>
      </c>
      <c r="C1425" s="24" t="s">
        <v>278</v>
      </c>
      <c r="D1425" s="25">
        <v>71</v>
      </c>
      <c r="E1425" s="25" t="s">
        <v>292</v>
      </c>
      <c r="F1425" s="24" t="s">
        <v>280</v>
      </c>
      <c r="G1425" s="24" t="s">
        <v>281</v>
      </c>
      <c r="H1425" s="24" t="s">
        <v>35</v>
      </c>
      <c r="I1425" s="24"/>
      <c r="J1425" s="24" t="s">
        <v>274</v>
      </c>
      <c r="K1425" s="24" t="s">
        <v>282</v>
      </c>
      <c r="L1425" s="26">
        <v>23</v>
      </c>
      <c r="M1425" s="27">
        <v>2354</v>
      </c>
      <c r="N1425" s="28" t="s">
        <v>2085</v>
      </c>
      <c r="O1425" s="29" t="s">
        <v>2089</v>
      </c>
      <c r="P1425" s="29" t="s">
        <v>294</v>
      </c>
      <c r="Q1425" s="30">
        <v>1000</v>
      </c>
      <c r="R1425" s="6" t="s">
        <v>41</v>
      </c>
      <c r="S1425" s="8">
        <v>250</v>
      </c>
      <c r="T1425" s="23">
        <v>0</v>
      </c>
      <c r="U1425" s="23">
        <v>0</v>
      </c>
      <c r="V1425" s="23">
        <v>0</v>
      </c>
      <c r="W1425" s="5">
        <f t="shared" si="44"/>
        <v>250</v>
      </c>
      <c r="X1425" s="5">
        <f t="shared" si="45"/>
        <v>750</v>
      </c>
      <c r="Y1425" s="13">
        <v>46657000</v>
      </c>
      <c r="Z1425" s="20">
        <v>47</v>
      </c>
      <c r="AA1425" s="20">
        <v>48</v>
      </c>
      <c r="AB1425" s="20">
        <v>49</v>
      </c>
      <c r="AC1425" s="51"/>
    </row>
    <row r="1426" spans="1:29" s="4" customFormat="1" ht="13.5" hidden="1" customHeight="1" x14ac:dyDescent="0.25">
      <c r="A1426" s="25">
        <v>13</v>
      </c>
      <c r="B1426" s="24" t="s">
        <v>2040</v>
      </c>
      <c r="C1426" s="24" t="s">
        <v>278</v>
      </c>
      <c r="D1426" s="25">
        <v>76</v>
      </c>
      <c r="E1426" s="25" t="s">
        <v>302</v>
      </c>
      <c r="F1426" s="24" t="s">
        <v>280</v>
      </c>
      <c r="G1426" s="24" t="s">
        <v>303</v>
      </c>
      <c r="H1426" s="24" t="s">
        <v>35</v>
      </c>
      <c r="I1426" s="24"/>
      <c r="J1426" s="24" t="s">
        <v>274</v>
      </c>
      <c r="K1426" s="24" t="s">
        <v>282</v>
      </c>
      <c r="L1426" s="26">
        <v>23</v>
      </c>
      <c r="M1426" s="27">
        <v>2354</v>
      </c>
      <c r="N1426" s="28" t="s">
        <v>2085</v>
      </c>
      <c r="O1426" s="29" t="s">
        <v>2090</v>
      </c>
      <c r="P1426" s="29" t="s">
        <v>305</v>
      </c>
      <c r="Q1426" s="30">
        <v>4000</v>
      </c>
      <c r="R1426" s="6" t="s">
        <v>41</v>
      </c>
      <c r="S1426" s="8">
        <v>1000</v>
      </c>
      <c r="T1426" s="23">
        <v>0</v>
      </c>
      <c r="U1426" s="23">
        <v>0</v>
      </c>
      <c r="V1426" s="23">
        <v>0</v>
      </c>
      <c r="W1426" s="5">
        <f t="shared" si="44"/>
        <v>1000</v>
      </c>
      <c r="X1426" s="5">
        <f t="shared" si="45"/>
        <v>3000</v>
      </c>
      <c r="Y1426" s="13">
        <v>453650000</v>
      </c>
      <c r="Z1426" s="20">
        <v>454</v>
      </c>
      <c r="AA1426" s="20">
        <v>468</v>
      </c>
      <c r="AB1426" s="20">
        <v>481</v>
      </c>
      <c r="AC1426" s="51"/>
    </row>
    <row r="1427" spans="1:29" s="4" customFormat="1" ht="13.5" hidden="1" customHeight="1" x14ac:dyDescent="0.25">
      <c r="A1427" s="25">
        <v>13</v>
      </c>
      <c r="B1427" s="24" t="s">
        <v>2040</v>
      </c>
      <c r="C1427" s="24" t="s">
        <v>216</v>
      </c>
      <c r="D1427" s="25">
        <v>66</v>
      </c>
      <c r="E1427" s="25" t="s">
        <v>309</v>
      </c>
      <c r="F1427" s="24" t="s">
        <v>280</v>
      </c>
      <c r="G1427" s="24" t="s">
        <v>281</v>
      </c>
      <c r="H1427" s="24" t="s">
        <v>35</v>
      </c>
      <c r="I1427" s="24"/>
      <c r="J1427" s="24" t="s">
        <v>274</v>
      </c>
      <c r="K1427" s="24" t="s">
        <v>282</v>
      </c>
      <c r="L1427" s="26">
        <v>24</v>
      </c>
      <c r="M1427" s="27">
        <v>2351</v>
      </c>
      <c r="N1427" s="28" t="s">
        <v>2091</v>
      </c>
      <c r="O1427" s="29" t="s">
        <v>2092</v>
      </c>
      <c r="P1427" s="29" t="s">
        <v>312</v>
      </c>
      <c r="Q1427" s="30">
        <v>2</v>
      </c>
      <c r="R1427" s="6" t="s">
        <v>41</v>
      </c>
      <c r="S1427" s="8">
        <v>0.5</v>
      </c>
      <c r="T1427" s="23">
        <v>0</v>
      </c>
      <c r="U1427" s="23">
        <v>0</v>
      </c>
      <c r="V1427" s="23">
        <v>0</v>
      </c>
      <c r="W1427" s="5">
        <f t="shared" si="44"/>
        <v>0.5</v>
      </c>
      <c r="X1427" s="5">
        <f t="shared" si="45"/>
        <v>1.5</v>
      </c>
      <c r="Y1427" s="13">
        <v>186641000</v>
      </c>
      <c r="Z1427" s="20">
        <v>187</v>
      </c>
      <c r="AA1427" s="20">
        <v>192</v>
      </c>
      <c r="AB1427" s="20">
        <v>198</v>
      </c>
      <c r="AC1427" s="51"/>
    </row>
    <row r="1428" spans="1:29" s="4" customFormat="1" ht="13.5" hidden="1" customHeight="1" x14ac:dyDescent="0.25">
      <c r="A1428" s="25">
        <v>13</v>
      </c>
      <c r="B1428" s="24" t="s">
        <v>2040</v>
      </c>
      <c r="C1428" s="24" t="s">
        <v>88</v>
      </c>
      <c r="D1428" s="25">
        <v>77</v>
      </c>
      <c r="E1428" s="25" t="s">
        <v>316</v>
      </c>
      <c r="F1428" s="24" t="s">
        <v>90</v>
      </c>
      <c r="G1428" s="24" t="s">
        <v>317</v>
      </c>
      <c r="H1428" s="24" t="s">
        <v>35</v>
      </c>
      <c r="I1428" s="24" t="s">
        <v>92</v>
      </c>
      <c r="J1428" s="24" t="s">
        <v>274</v>
      </c>
      <c r="K1428" s="24" t="s">
        <v>318</v>
      </c>
      <c r="L1428" s="26">
        <v>25</v>
      </c>
      <c r="M1428" s="27">
        <v>2728</v>
      </c>
      <c r="N1428" s="28" t="s">
        <v>2093</v>
      </c>
      <c r="O1428" s="29" t="s">
        <v>2094</v>
      </c>
      <c r="P1428" s="29" t="s">
        <v>321</v>
      </c>
      <c r="Q1428" s="30">
        <v>4.5</v>
      </c>
      <c r="R1428" s="6" t="s">
        <v>41</v>
      </c>
      <c r="S1428" s="8">
        <v>1.125</v>
      </c>
      <c r="T1428" s="23">
        <v>0</v>
      </c>
      <c r="U1428" s="23">
        <v>0</v>
      </c>
      <c r="V1428" s="23">
        <v>0</v>
      </c>
      <c r="W1428" s="5">
        <f t="shared" si="44"/>
        <v>1.125</v>
      </c>
      <c r="X1428" s="5">
        <f t="shared" si="45"/>
        <v>3.375</v>
      </c>
      <c r="Y1428" s="13">
        <v>4536542000</v>
      </c>
      <c r="Z1428" s="20">
        <v>4220</v>
      </c>
      <c r="AA1428" s="20">
        <v>4110</v>
      </c>
      <c r="AB1428" s="20">
        <v>6098</v>
      </c>
      <c r="AC1428" s="51"/>
    </row>
    <row r="1429" spans="1:29" s="4" customFormat="1" ht="13.5" hidden="1" customHeight="1" x14ac:dyDescent="0.25">
      <c r="A1429" s="25">
        <v>13</v>
      </c>
      <c r="B1429" s="24" t="s">
        <v>2040</v>
      </c>
      <c r="C1429" s="24" t="s">
        <v>216</v>
      </c>
      <c r="D1429" s="25">
        <v>79</v>
      </c>
      <c r="E1429" s="25" t="s">
        <v>325</v>
      </c>
      <c r="F1429" s="24" t="s">
        <v>280</v>
      </c>
      <c r="G1429" s="24" t="s">
        <v>326</v>
      </c>
      <c r="H1429" s="24" t="s">
        <v>59</v>
      </c>
      <c r="I1429" s="24"/>
      <c r="J1429" s="24" t="s">
        <v>274</v>
      </c>
      <c r="K1429" s="24" t="s">
        <v>327</v>
      </c>
      <c r="L1429" s="26">
        <v>26</v>
      </c>
      <c r="M1429" s="27">
        <v>2338</v>
      </c>
      <c r="N1429" s="28" t="s">
        <v>2095</v>
      </c>
      <c r="O1429" s="29" t="s">
        <v>329</v>
      </c>
      <c r="P1429" s="29" t="s">
        <v>330</v>
      </c>
      <c r="Q1429" s="30">
        <v>4</v>
      </c>
      <c r="R1429" s="6" t="s">
        <v>41</v>
      </c>
      <c r="S1429" s="8">
        <v>1</v>
      </c>
      <c r="T1429" s="23">
        <v>0</v>
      </c>
      <c r="U1429" s="23">
        <v>0</v>
      </c>
      <c r="V1429" s="23">
        <v>0</v>
      </c>
      <c r="W1429" s="5">
        <f t="shared" si="44"/>
        <v>1</v>
      </c>
      <c r="X1429" s="5">
        <f t="shared" si="45"/>
        <v>3</v>
      </c>
      <c r="Y1429" s="13">
        <v>240269000</v>
      </c>
      <c r="Z1429" s="20">
        <v>247</v>
      </c>
      <c r="AA1429" s="20">
        <v>254</v>
      </c>
      <c r="AB1429" s="20">
        <v>261</v>
      </c>
      <c r="AC1429" s="51"/>
    </row>
    <row r="1430" spans="1:29" s="4" customFormat="1" ht="13.5" hidden="1" customHeight="1" x14ac:dyDescent="0.25">
      <c r="A1430" s="25">
        <v>13</v>
      </c>
      <c r="B1430" s="24" t="s">
        <v>2040</v>
      </c>
      <c r="C1430" s="24" t="s">
        <v>101</v>
      </c>
      <c r="D1430" s="25">
        <v>84</v>
      </c>
      <c r="E1430" s="25" t="s">
        <v>341</v>
      </c>
      <c r="F1430" s="24" t="s">
        <v>272</v>
      </c>
      <c r="G1430" s="24" t="s">
        <v>335</v>
      </c>
      <c r="H1430" s="24" t="s">
        <v>35</v>
      </c>
      <c r="I1430" s="24"/>
      <c r="J1430" s="24" t="s">
        <v>274</v>
      </c>
      <c r="K1430" s="24" t="s">
        <v>336</v>
      </c>
      <c r="L1430" s="26">
        <v>28</v>
      </c>
      <c r="M1430" s="27">
        <v>2782</v>
      </c>
      <c r="N1430" s="28" t="s">
        <v>2096</v>
      </c>
      <c r="O1430" s="29" t="s">
        <v>2097</v>
      </c>
      <c r="P1430" s="29" t="s">
        <v>64</v>
      </c>
      <c r="Q1430" s="30">
        <v>1</v>
      </c>
      <c r="R1430" s="6" t="s">
        <v>41</v>
      </c>
      <c r="S1430" s="8">
        <v>0</v>
      </c>
      <c r="T1430" s="23">
        <v>0</v>
      </c>
      <c r="U1430" s="23">
        <v>0</v>
      </c>
      <c r="V1430" s="23">
        <v>0</v>
      </c>
      <c r="W1430" s="5">
        <f t="shared" si="44"/>
        <v>0</v>
      </c>
      <c r="X1430" s="5">
        <f t="shared" si="45"/>
        <v>1</v>
      </c>
      <c r="Y1430" s="13">
        <v>0</v>
      </c>
      <c r="Z1430" s="20">
        <v>306</v>
      </c>
      <c r="AA1430" s="20">
        <v>0</v>
      </c>
      <c r="AB1430" s="20">
        <v>0</v>
      </c>
      <c r="AC1430" s="51"/>
    </row>
    <row r="1431" spans="1:29" s="4" customFormat="1" ht="13.5" hidden="1" customHeight="1" x14ac:dyDescent="0.25">
      <c r="A1431" s="25">
        <v>13</v>
      </c>
      <c r="B1431" s="24" t="s">
        <v>2040</v>
      </c>
      <c r="C1431" s="24" t="s">
        <v>101</v>
      </c>
      <c r="D1431" s="25">
        <v>86</v>
      </c>
      <c r="E1431" s="25" t="s">
        <v>867</v>
      </c>
      <c r="F1431" s="24" t="s">
        <v>272</v>
      </c>
      <c r="G1431" s="24" t="s">
        <v>335</v>
      </c>
      <c r="H1431" s="24" t="s">
        <v>35</v>
      </c>
      <c r="I1431" s="24"/>
      <c r="J1431" s="24" t="s">
        <v>274</v>
      </c>
      <c r="K1431" s="24" t="s">
        <v>336</v>
      </c>
      <c r="L1431" s="26">
        <v>28</v>
      </c>
      <c r="M1431" s="27">
        <v>2782</v>
      </c>
      <c r="N1431" s="28" t="s">
        <v>2096</v>
      </c>
      <c r="O1431" s="29" t="s">
        <v>868</v>
      </c>
      <c r="P1431" s="29" t="s">
        <v>64</v>
      </c>
      <c r="Q1431" s="30">
        <v>1</v>
      </c>
      <c r="R1431" s="6" t="s">
        <v>41</v>
      </c>
      <c r="S1431" s="8">
        <v>1</v>
      </c>
      <c r="T1431" s="23">
        <v>0</v>
      </c>
      <c r="U1431" s="23">
        <v>0</v>
      </c>
      <c r="V1431" s="23">
        <v>0</v>
      </c>
      <c r="W1431" s="5">
        <f t="shared" si="44"/>
        <v>1</v>
      </c>
      <c r="X1431" s="5">
        <f t="shared" si="45"/>
        <v>0</v>
      </c>
      <c r="Y1431" s="13">
        <v>628258000</v>
      </c>
      <c r="Z1431" s="20">
        <v>0</v>
      </c>
      <c r="AA1431" s="20">
        <v>0</v>
      </c>
      <c r="AB1431" s="20">
        <v>0</v>
      </c>
      <c r="AC1431" s="51"/>
    </row>
    <row r="1432" spans="1:29" s="4" customFormat="1" ht="13.5" hidden="1" customHeight="1" x14ac:dyDescent="0.25">
      <c r="A1432" s="25">
        <v>13</v>
      </c>
      <c r="B1432" s="24" t="s">
        <v>2040</v>
      </c>
      <c r="C1432" s="24" t="s">
        <v>101</v>
      </c>
      <c r="D1432" s="25">
        <v>88</v>
      </c>
      <c r="E1432" s="25" t="s">
        <v>345</v>
      </c>
      <c r="F1432" s="24" t="s">
        <v>272</v>
      </c>
      <c r="G1432" s="24" t="s">
        <v>335</v>
      </c>
      <c r="H1432" s="24" t="s">
        <v>35</v>
      </c>
      <c r="I1432" s="24"/>
      <c r="J1432" s="24" t="s">
        <v>274</v>
      </c>
      <c r="K1432" s="24" t="s">
        <v>336</v>
      </c>
      <c r="L1432" s="26">
        <v>28</v>
      </c>
      <c r="M1432" s="27">
        <v>2782</v>
      </c>
      <c r="N1432" s="28" t="s">
        <v>2096</v>
      </c>
      <c r="O1432" s="29" t="s">
        <v>346</v>
      </c>
      <c r="P1432" s="29" t="s">
        <v>64</v>
      </c>
      <c r="Q1432" s="30">
        <v>1</v>
      </c>
      <c r="R1432" s="6" t="s">
        <v>41</v>
      </c>
      <c r="S1432" s="8">
        <v>0</v>
      </c>
      <c r="T1432" s="23">
        <v>0</v>
      </c>
      <c r="U1432" s="23">
        <v>0</v>
      </c>
      <c r="V1432" s="23">
        <v>0</v>
      </c>
      <c r="W1432" s="5">
        <f t="shared" si="44"/>
        <v>0</v>
      </c>
      <c r="X1432" s="5">
        <f t="shared" si="45"/>
        <v>1</v>
      </c>
      <c r="Y1432" s="13">
        <v>0</v>
      </c>
      <c r="Z1432" s="20">
        <v>0</v>
      </c>
      <c r="AA1432" s="20">
        <v>611</v>
      </c>
      <c r="AB1432" s="20">
        <v>0</v>
      </c>
      <c r="AC1432" s="51"/>
    </row>
    <row r="1433" spans="1:29" s="4" customFormat="1" ht="13.5" hidden="1" customHeight="1" x14ac:dyDescent="0.25">
      <c r="A1433" s="25">
        <v>13</v>
      </c>
      <c r="B1433" s="24" t="s">
        <v>2040</v>
      </c>
      <c r="C1433" s="24" t="s">
        <v>149</v>
      </c>
      <c r="D1433" s="25">
        <v>93</v>
      </c>
      <c r="E1433" s="25" t="s">
        <v>361</v>
      </c>
      <c r="F1433" s="24" t="s">
        <v>151</v>
      </c>
      <c r="G1433" s="24" t="s">
        <v>362</v>
      </c>
      <c r="H1433" s="24" t="s">
        <v>59</v>
      </c>
      <c r="I1433" s="24" t="s">
        <v>357</v>
      </c>
      <c r="J1433" s="24" t="s">
        <v>153</v>
      </c>
      <c r="K1433" s="24" t="s">
        <v>358</v>
      </c>
      <c r="L1433" s="26">
        <v>30</v>
      </c>
      <c r="M1433" s="27">
        <v>2664</v>
      </c>
      <c r="N1433" s="28" t="s">
        <v>2098</v>
      </c>
      <c r="O1433" s="29" t="s">
        <v>363</v>
      </c>
      <c r="P1433" s="29" t="s">
        <v>364</v>
      </c>
      <c r="Q1433" s="30">
        <v>4</v>
      </c>
      <c r="R1433" s="6" t="s">
        <v>41</v>
      </c>
      <c r="S1433" s="8">
        <v>1</v>
      </c>
      <c r="T1433" s="23">
        <v>0</v>
      </c>
      <c r="U1433" s="23">
        <v>0</v>
      </c>
      <c r="V1433" s="23">
        <v>0</v>
      </c>
      <c r="W1433" s="5">
        <f t="shared" si="44"/>
        <v>1</v>
      </c>
      <c r="X1433" s="5">
        <f t="shared" si="45"/>
        <v>3</v>
      </c>
      <c r="Y1433" s="13">
        <v>2430260000</v>
      </c>
      <c r="Z1433" s="20">
        <v>2434</v>
      </c>
      <c r="AA1433" s="20">
        <v>2505</v>
      </c>
      <c r="AB1433" s="20">
        <v>2578</v>
      </c>
      <c r="AC1433" s="51"/>
    </row>
    <row r="1434" spans="1:29" s="4" customFormat="1" ht="13.5" hidden="1" customHeight="1" x14ac:dyDescent="0.25">
      <c r="A1434" s="25">
        <v>13</v>
      </c>
      <c r="B1434" s="24" t="s">
        <v>2040</v>
      </c>
      <c r="C1434" s="24" t="s">
        <v>149</v>
      </c>
      <c r="D1434" s="25">
        <v>94</v>
      </c>
      <c r="E1434" s="25" t="s">
        <v>365</v>
      </c>
      <c r="F1434" s="24" t="s">
        <v>151</v>
      </c>
      <c r="G1434" s="24" t="s">
        <v>366</v>
      </c>
      <c r="H1434" s="24" t="s">
        <v>59</v>
      </c>
      <c r="I1434" s="24" t="s">
        <v>357</v>
      </c>
      <c r="J1434" s="24" t="s">
        <v>153</v>
      </c>
      <c r="K1434" s="24" t="s">
        <v>358</v>
      </c>
      <c r="L1434" s="26">
        <v>30</v>
      </c>
      <c r="M1434" s="27">
        <v>2664</v>
      </c>
      <c r="N1434" s="28" t="s">
        <v>2098</v>
      </c>
      <c r="O1434" s="29" t="s">
        <v>367</v>
      </c>
      <c r="P1434" s="29" t="s">
        <v>368</v>
      </c>
      <c r="Q1434" s="30">
        <v>4</v>
      </c>
      <c r="R1434" s="6" t="s">
        <v>41</v>
      </c>
      <c r="S1434" s="8">
        <v>1</v>
      </c>
      <c r="T1434" s="23">
        <v>0</v>
      </c>
      <c r="U1434" s="23">
        <v>0</v>
      </c>
      <c r="V1434" s="23">
        <v>0</v>
      </c>
      <c r="W1434" s="5">
        <f t="shared" si="44"/>
        <v>1</v>
      </c>
      <c r="X1434" s="5">
        <f t="shared" si="45"/>
        <v>3</v>
      </c>
      <c r="Y1434" s="13">
        <v>2430260000</v>
      </c>
      <c r="Z1434" s="20">
        <v>2434</v>
      </c>
      <c r="AA1434" s="20">
        <v>2505</v>
      </c>
      <c r="AB1434" s="20">
        <v>2578</v>
      </c>
      <c r="AC1434" s="51"/>
    </row>
    <row r="1435" spans="1:29" s="4" customFormat="1" ht="13.5" hidden="1" customHeight="1" x14ac:dyDescent="0.25">
      <c r="A1435" s="25">
        <v>13</v>
      </c>
      <c r="B1435" s="24" t="s">
        <v>2040</v>
      </c>
      <c r="C1435" s="24" t="s">
        <v>175</v>
      </c>
      <c r="D1435" s="25">
        <v>95</v>
      </c>
      <c r="E1435" s="25" t="s">
        <v>369</v>
      </c>
      <c r="F1435" s="24" t="s">
        <v>370</v>
      </c>
      <c r="G1435" s="24" t="s">
        <v>371</v>
      </c>
      <c r="H1435" s="24" t="s">
        <v>35</v>
      </c>
      <c r="I1435" s="24"/>
      <c r="J1435" s="24" t="s">
        <v>153</v>
      </c>
      <c r="K1435" s="24" t="s">
        <v>372</v>
      </c>
      <c r="L1435" s="26">
        <v>31</v>
      </c>
      <c r="M1435" s="27">
        <v>2334</v>
      </c>
      <c r="N1435" s="28" t="s">
        <v>2099</v>
      </c>
      <c r="O1435" s="29" t="s">
        <v>871</v>
      </c>
      <c r="P1435" s="29" t="s">
        <v>375</v>
      </c>
      <c r="Q1435" s="30">
        <v>4</v>
      </c>
      <c r="R1435" s="6" t="s">
        <v>41</v>
      </c>
      <c r="S1435" s="8">
        <v>1</v>
      </c>
      <c r="T1435" s="23">
        <v>0</v>
      </c>
      <c r="U1435" s="23">
        <v>0</v>
      </c>
      <c r="V1435" s="23">
        <v>0</v>
      </c>
      <c r="W1435" s="5">
        <f t="shared" si="44"/>
        <v>1</v>
      </c>
      <c r="X1435" s="5">
        <f t="shared" si="45"/>
        <v>3</v>
      </c>
      <c r="Y1435" s="13">
        <v>193938000</v>
      </c>
      <c r="Z1435" s="20">
        <v>194</v>
      </c>
      <c r="AA1435" s="20">
        <v>200</v>
      </c>
      <c r="AB1435" s="20">
        <v>206</v>
      </c>
      <c r="AC1435" s="51"/>
    </row>
    <row r="1436" spans="1:29" s="4" customFormat="1" ht="13.5" hidden="1" customHeight="1" x14ac:dyDescent="0.25">
      <c r="A1436" s="25">
        <v>13</v>
      </c>
      <c r="B1436" s="24" t="s">
        <v>2040</v>
      </c>
      <c r="C1436" s="24" t="s">
        <v>175</v>
      </c>
      <c r="D1436" s="25">
        <v>96</v>
      </c>
      <c r="E1436" s="25" t="s">
        <v>376</v>
      </c>
      <c r="F1436" s="24" t="s">
        <v>370</v>
      </c>
      <c r="G1436" s="24" t="s">
        <v>371</v>
      </c>
      <c r="H1436" s="24" t="s">
        <v>35</v>
      </c>
      <c r="I1436" s="24"/>
      <c r="J1436" s="24" t="s">
        <v>153</v>
      </c>
      <c r="K1436" s="24" t="s">
        <v>372</v>
      </c>
      <c r="L1436" s="26">
        <v>31</v>
      </c>
      <c r="M1436" s="27">
        <v>2334</v>
      </c>
      <c r="N1436" s="28" t="s">
        <v>2099</v>
      </c>
      <c r="O1436" s="29" t="s">
        <v>872</v>
      </c>
      <c r="P1436" s="29" t="s">
        <v>40</v>
      </c>
      <c r="Q1436" s="30">
        <v>4</v>
      </c>
      <c r="R1436" s="6" t="s">
        <v>41</v>
      </c>
      <c r="S1436" s="8">
        <v>1</v>
      </c>
      <c r="T1436" s="23">
        <v>0</v>
      </c>
      <c r="U1436" s="23">
        <v>0</v>
      </c>
      <c r="V1436" s="23">
        <v>0</v>
      </c>
      <c r="W1436" s="5">
        <f t="shared" si="44"/>
        <v>1</v>
      </c>
      <c r="X1436" s="5">
        <f t="shared" si="45"/>
        <v>3</v>
      </c>
      <c r="Y1436" s="13">
        <v>237030000</v>
      </c>
      <c r="Z1436" s="20">
        <v>237</v>
      </c>
      <c r="AA1436" s="20">
        <v>244</v>
      </c>
      <c r="AB1436" s="20">
        <v>251</v>
      </c>
      <c r="AC1436" s="51"/>
    </row>
    <row r="1437" spans="1:29" s="4" customFormat="1" ht="13.5" hidden="1" customHeight="1" x14ac:dyDescent="0.25">
      <c r="A1437" s="25">
        <v>13</v>
      </c>
      <c r="B1437" s="24" t="s">
        <v>2040</v>
      </c>
      <c r="C1437" s="24" t="s">
        <v>149</v>
      </c>
      <c r="D1437" s="25">
        <v>97</v>
      </c>
      <c r="E1437" s="25" t="s">
        <v>378</v>
      </c>
      <c r="F1437" s="24" t="s">
        <v>379</v>
      </c>
      <c r="G1437" s="24" t="s">
        <v>380</v>
      </c>
      <c r="H1437" s="24" t="s">
        <v>35</v>
      </c>
      <c r="I1437" s="24"/>
      <c r="J1437" s="24" t="s">
        <v>153</v>
      </c>
      <c r="K1437" s="24" t="s">
        <v>154</v>
      </c>
      <c r="L1437" s="26">
        <v>32</v>
      </c>
      <c r="M1437" s="27">
        <v>2665</v>
      </c>
      <c r="N1437" s="28" t="s">
        <v>2100</v>
      </c>
      <c r="O1437" s="29" t="s">
        <v>1047</v>
      </c>
      <c r="P1437" s="29" t="s">
        <v>383</v>
      </c>
      <c r="Q1437" s="30">
        <v>60</v>
      </c>
      <c r="R1437" s="6" t="s">
        <v>41</v>
      </c>
      <c r="S1437" s="8">
        <v>15</v>
      </c>
      <c r="T1437" s="23">
        <v>0</v>
      </c>
      <c r="U1437" s="23">
        <v>0</v>
      </c>
      <c r="V1437" s="23">
        <v>0</v>
      </c>
      <c r="W1437" s="5">
        <f t="shared" si="44"/>
        <v>15</v>
      </c>
      <c r="X1437" s="5">
        <f t="shared" si="45"/>
        <v>45</v>
      </c>
      <c r="Y1437" s="13">
        <v>405040000</v>
      </c>
      <c r="Z1437" s="20">
        <v>406</v>
      </c>
      <c r="AA1437" s="20">
        <v>417</v>
      </c>
      <c r="AB1437" s="20">
        <v>430</v>
      </c>
      <c r="AC1437" s="51"/>
    </row>
    <row r="1438" spans="1:29" s="4" customFormat="1" ht="13.5" hidden="1" customHeight="1" x14ac:dyDescent="0.25">
      <c r="A1438" s="25">
        <v>13</v>
      </c>
      <c r="B1438" s="24" t="s">
        <v>2040</v>
      </c>
      <c r="C1438" s="24" t="s">
        <v>149</v>
      </c>
      <c r="D1438" s="25">
        <v>98</v>
      </c>
      <c r="E1438" s="25" t="s">
        <v>384</v>
      </c>
      <c r="F1438" s="24" t="s">
        <v>379</v>
      </c>
      <c r="G1438" s="24" t="s">
        <v>385</v>
      </c>
      <c r="H1438" s="24" t="s">
        <v>35</v>
      </c>
      <c r="I1438" s="24"/>
      <c r="J1438" s="24" t="s">
        <v>153</v>
      </c>
      <c r="K1438" s="24" t="s">
        <v>154</v>
      </c>
      <c r="L1438" s="26">
        <v>32</v>
      </c>
      <c r="M1438" s="27">
        <v>2665</v>
      </c>
      <c r="N1438" s="28" t="s">
        <v>2100</v>
      </c>
      <c r="O1438" s="29" t="s">
        <v>778</v>
      </c>
      <c r="P1438" s="29" t="s">
        <v>200</v>
      </c>
      <c r="Q1438" s="30">
        <v>1000</v>
      </c>
      <c r="R1438" s="6" t="s">
        <v>41</v>
      </c>
      <c r="S1438" s="8">
        <v>250</v>
      </c>
      <c r="T1438" s="23">
        <v>0</v>
      </c>
      <c r="U1438" s="23">
        <v>0</v>
      </c>
      <c r="V1438" s="23">
        <v>0</v>
      </c>
      <c r="W1438" s="5">
        <f t="shared" si="44"/>
        <v>250</v>
      </c>
      <c r="X1438" s="5">
        <f t="shared" si="45"/>
        <v>750</v>
      </c>
      <c r="Y1438" s="13">
        <v>405040000</v>
      </c>
      <c r="Z1438" s="20">
        <v>406</v>
      </c>
      <c r="AA1438" s="20">
        <v>417</v>
      </c>
      <c r="AB1438" s="20">
        <v>430</v>
      </c>
      <c r="AC1438" s="51"/>
    </row>
    <row r="1439" spans="1:29" s="4" customFormat="1" ht="13.5" hidden="1" customHeight="1" x14ac:dyDescent="0.25">
      <c r="A1439" s="25">
        <v>13</v>
      </c>
      <c r="B1439" s="24" t="s">
        <v>2040</v>
      </c>
      <c r="C1439" s="24" t="s">
        <v>149</v>
      </c>
      <c r="D1439" s="25">
        <v>99</v>
      </c>
      <c r="E1439" s="25" t="s">
        <v>387</v>
      </c>
      <c r="F1439" s="24" t="s">
        <v>379</v>
      </c>
      <c r="G1439" s="24" t="s">
        <v>388</v>
      </c>
      <c r="H1439" s="24" t="s">
        <v>59</v>
      </c>
      <c r="I1439" s="24"/>
      <c r="J1439" s="24" t="s">
        <v>153</v>
      </c>
      <c r="K1439" s="24" t="s">
        <v>154</v>
      </c>
      <c r="L1439" s="26">
        <v>32</v>
      </c>
      <c r="M1439" s="27">
        <v>2665</v>
      </c>
      <c r="N1439" s="28" t="s">
        <v>2100</v>
      </c>
      <c r="O1439" s="29" t="s">
        <v>2101</v>
      </c>
      <c r="P1439" s="29" t="s">
        <v>390</v>
      </c>
      <c r="Q1439" s="30">
        <v>21</v>
      </c>
      <c r="R1439" s="6" t="s">
        <v>41</v>
      </c>
      <c r="S1439" s="8">
        <v>5</v>
      </c>
      <c r="T1439" s="23">
        <v>0</v>
      </c>
      <c r="U1439" s="23">
        <v>0</v>
      </c>
      <c r="V1439" s="23">
        <v>0</v>
      </c>
      <c r="W1439" s="5">
        <f t="shared" si="44"/>
        <v>5</v>
      </c>
      <c r="X1439" s="5">
        <f t="shared" si="45"/>
        <v>16</v>
      </c>
      <c r="Y1439" s="13">
        <v>460094000</v>
      </c>
      <c r="Z1439" s="20">
        <v>474</v>
      </c>
      <c r="AA1439" s="20">
        <v>488</v>
      </c>
      <c r="AB1439" s="20">
        <v>502</v>
      </c>
      <c r="AC1439" s="51"/>
    </row>
    <row r="1440" spans="1:29" s="4" customFormat="1" ht="13.5" hidden="1" customHeight="1" x14ac:dyDescent="0.25">
      <c r="A1440" s="25">
        <v>13</v>
      </c>
      <c r="B1440" s="24" t="s">
        <v>2040</v>
      </c>
      <c r="C1440" s="24" t="s">
        <v>186</v>
      </c>
      <c r="D1440" s="25">
        <v>62</v>
      </c>
      <c r="E1440" s="25" t="s">
        <v>401</v>
      </c>
      <c r="F1440" s="24" t="s">
        <v>272</v>
      </c>
      <c r="G1440" s="24" t="s">
        <v>402</v>
      </c>
      <c r="H1440" s="24" t="s">
        <v>35</v>
      </c>
      <c r="I1440" s="24"/>
      <c r="J1440" s="24" t="s">
        <v>274</v>
      </c>
      <c r="K1440" s="24" t="s">
        <v>275</v>
      </c>
      <c r="L1440" s="26">
        <v>33</v>
      </c>
      <c r="M1440" s="27">
        <v>2895</v>
      </c>
      <c r="N1440" s="28" t="s">
        <v>2102</v>
      </c>
      <c r="O1440" s="29" t="s">
        <v>1312</v>
      </c>
      <c r="P1440" s="29" t="s">
        <v>67</v>
      </c>
      <c r="Q1440" s="30">
        <v>1</v>
      </c>
      <c r="R1440" s="6" t="s">
        <v>41</v>
      </c>
      <c r="S1440" s="8">
        <v>0</v>
      </c>
      <c r="T1440" s="23">
        <v>0</v>
      </c>
      <c r="U1440" s="23">
        <v>0</v>
      </c>
      <c r="V1440" s="23">
        <v>0</v>
      </c>
      <c r="W1440" s="5">
        <f t="shared" si="44"/>
        <v>0</v>
      </c>
      <c r="X1440" s="5">
        <f t="shared" si="45"/>
        <v>1</v>
      </c>
      <c r="Y1440" s="13">
        <v>0</v>
      </c>
      <c r="Z1440" s="20">
        <v>422</v>
      </c>
      <c r="AA1440" s="20">
        <v>447</v>
      </c>
      <c r="AB1440" s="20">
        <v>0</v>
      </c>
      <c r="AC1440" s="51"/>
    </row>
    <row r="1441" spans="1:29" s="4" customFormat="1" ht="13.5" hidden="1" customHeight="1" x14ac:dyDescent="0.25">
      <c r="A1441" s="25">
        <v>13</v>
      </c>
      <c r="B1441" s="24" t="s">
        <v>2040</v>
      </c>
      <c r="C1441" s="24" t="s">
        <v>149</v>
      </c>
      <c r="D1441" s="25">
        <v>103</v>
      </c>
      <c r="E1441" s="25" t="s">
        <v>405</v>
      </c>
      <c r="F1441" s="24" t="s">
        <v>406</v>
      </c>
      <c r="G1441" s="24" t="s">
        <v>407</v>
      </c>
      <c r="H1441" s="24" t="s">
        <v>59</v>
      </c>
      <c r="I1441" s="24"/>
      <c r="J1441" s="24" t="s">
        <v>153</v>
      </c>
      <c r="K1441" s="24" t="s">
        <v>154</v>
      </c>
      <c r="L1441" s="26">
        <v>34</v>
      </c>
      <c r="M1441" s="27">
        <v>2668</v>
      </c>
      <c r="N1441" s="28" t="s">
        <v>2103</v>
      </c>
      <c r="O1441" s="29" t="s">
        <v>409</v>
      </c>
      <c r="P1441" s="29" t="s">
        <v>410</v>
      </c>
      <c r="Q1441" s="30">
        <v>1</v>
      </c>
      <c r="R1441" s="6" t="s">
        <v>41</v>
      </c>
      <c r="S1441" s="8">
        <v>1</v>
      </c>
      <c r="T1441" s="23">
        <v>0</v>
      </c>
      <c r="U1441" s="23">
        <v>0</v>
      </c>
      <c r="V1441" s="23">
        <v>0</v>
      </c>
      <c r="W1441" s="5">
        <f t="shared" si="44"/>
        <v>1</v>
      </c>
      <c r="X1441" s="5">
        <f t="shared" si="45"/>
        <v>0</v>
      </c>
      <c r="Y1441" s="13">
        <v>460094000</v>
      </c>
      <c r="Z1441" s="20">
        <v>474</v>
      </c>
      <c r="AA1441" s="20">
        <v>488</v>
      </c>
      <c r="AB1441" s="20">
        <v>502</v>
      </c>
      <c r="AC1441" s="51"/>
    </row>
    <row r="1442" spans="1:29" s="4" customFormat="1" ht="13.5" hidden="1" customHeight="1" x14ac:dyDescent="0.25">
      <c r="A1442" s="25">
        <v>13</v>
      </c>
      <c r="B1442" s="24" t="s">
        <v>2040</v>
      </c>
      <c r="C1442" s="24" t="s">
        <v>149</v>
      </c>
      <c r="D1442" s="25">
        <v>104</v>
      </c>
      <c r="E1442" s="25" t="s">
        <v>411</v>
      </c>
      <c r="F1442" s="24" t="s">
        <v>406</v>
      </c>
      <c r="G1442" s="24" t="s">
        <v>407</v>
      </c>
      <c r="H1442" s="24" t="s">
        <v>59</v>
      </c>
      <c r="I1442" s="24"/>
      <c r="J1442" s="24" t="s">
        <v>153</v>
      </c>
      <c r="K1442" s="24" t="s">
        <v>154</v>
      </c>
      <c r="L1442" s="26">
        <v>34</v>
      </c>
      <c r="M1442" s="27">
        <v>2668</v>
      </c>
      <c r="N1442" s="28" t="s">
        <v>2103</v>
      </c>
      <c r="O1442" s="29" t="s">
        <v>2104</v>
      </c>
      <c r="P1442" s="29" t="s">
        <v>413</v>
      </c>
      <c r="Q1442" s="30">
        <v>1</v>
      </c>
      <c r="R1442" s="6" t="s">
        <v>41</v>
      </c>
      <c r="S1442" s="8">
        <v>1</v>
      </c>
      <c r="T1442" s="23">
        <v>0</v>
      </c>
      <c r="U1442" s="23">
        <v>0</v>
      </c>
      <c r="V1442" s="23">
        <v>0</v>
      </c>
      <c r="W1442" s="5">
        <f t="shared" si="44"/>
        <v>1</v>
      </c>
      <c r="X1442" s="5">
        <f t="shared" si="45"/>
        <v>0</v>
      </c>
      <c r="Y1442" s="13">
        <v>460094000</v>
      </c>
      <c r="Z1442" s="20">
        <v>474</v>
      </c>
      <c r="AA1442" s="20">
        <v>488</v>
      </c>
      <c r="AB1442" s="20">
        <v>502</v>
      </c>
      <c r="AC1442" s="51"/>
    </row>
    <row r="1443" spans="1:29" s="4" customFormat="1" ht="13.5" hidden="1" customHeight="1" x14ac:dyDescent="0.25">
      <c r="A1443" s="25">
        <v>13</v>
      </c>
      <c r="B1443" s="24" t="s">
        <v>2040</v>
      </c>
      <c r="C1443" s="24" t="s">
        <v>149</v>
      </c>
      <c r="D1443" s="25">
        <v>105</v>
      </c>
      <c r="E1443" s="25" t="s">
        <v>414</v>
      </c>
      <c r="F1443" s="24" t="s">
        <v>406</v>
      </c>
      <c r="G1443" s="24" t="s">
        <v>407</v>
      </c>
      <c r="H1443" s="24" t="s">
        <v>59</v>
      </c>
      <c r="I1443" s="24"/>
      <c r="J1443" s="24" t="s">
        <v>153</v>
      </c>
      <c r="K1443" s="24" t="s">
        <v>154</v>
      </c>
      <c r="L1443" s="26">
        <v>34</v>
      </c>
      <c r="M1443" s="27">
        <v>2668</v>
      </c>
      <c r="N1443" s="28" t="s">
        <v>2103</v>
      </c>
      <c r="O1443" s="29" t="s">
        <v>2105</v>
      </c>
      <c r="P1443" s="29" t="s">
        <v>416</v>
      </c>
      <c r="Q1443" s="30">
        <v>1</v>
      </c>
      <c r="R1443" s="6" t="s">
        <v>41</v>
      </c>
      <c r="S1443" s="8">
        <v>1</v>
      </c>
      <c r="T1443" s="23">
        <v>0</v>
      </c>
      <c r="U1443" s="23">
        <v>0</v>
      </c>
      <c r="V1443" s="23">
        <v>0</v>
      </c>
      <c r="W1443" s="5">
        <f t="shared" si="44"/>
        <v>1</v>
      </c>
      <c r="X1443" s="5">
        <f t="shared" si="45"/>
        <v>0</v>
      </c>
      <c r="Y1443" s="13">
        <v>460094000</v>
      </c>
      <c r="Z1443" s="20">
        <v>474</v>
      </c>
      <c r="AA1443" s="20">
        <v>488</v>
      </c>
      <c r="AB1443" s="20">
        <v>502</v>
      </c>
      <c r="AC1443" s="51"/>
    </row>
    <row r="1444" spans="1:29" s="4" customFormat="1" ht="13.5" hidden="1" customHeight="1" x14ac:dyDescent="0.25">
      <c r="A1444" s="25">
        <v>6</v>
      </c>
      <c r="B1444" s="24" t="s">
        <v>2106</v>
      </c>
      <c r="C1444" s="24" t="s">
        <v>31</v>
      </c>
      <c r="D1444" s="25">
        <v>1</v>
      </c>
      <c r="E1444" s="25" t="s">
        <v>32</v>
      </c>
      <c r="F1444" s="24" t="s">
        <v>33</v>
      </c>
      <c r="G1444" s="24" t="s">
        <v>34</v>
      </c>
      <c r="H1444" s="24" t="s">
        <v>35</v>
      </c>
      <c r="I1444" s="24"/>
      <c r="J1444" s="24" t="s">
        <v>36</v>
      </c>
      <c r="K1444" s="24" t="s">
        <v>37</v>
      </c>
      <c r="L1444" s="26">
        <v>1</v>
      </c>
      <c r="M1444" s="27">
        <v>2857</v>
      </c>
      <c r="N1444" s="28" t="s">
        <v>2107</v>
      </c>
      <c r="O1444" s="29" t="s">
        <v>984</v>
      </c>
      <c r="P1444" s="29" t="s">
        <v>40</v>
      </c>
      <c r="Q1444" s="30">
        <v>80</v>
      </c>
      <c r="R1444" s="6" t="s">
        <v>41</v>
      </c>
      <c r="S1444" s="8">
        <v>20</v>
      </c>
      <c r="T1444" s="23">
        <v>0</v>
      </c>
      <c r="U1444" s="23">
        <v>0</v>
      </c>
      <c r="V1444" s="23">
        <v>0</v>
      </c>
      <c r="W1444" s="5">
        <f t="shared" si="44"/>
        <v>20</v>
      </c>
      <c r="X1444" s="5">
        <f t="shared" si="45"/>
        <v>60</v>
      </c>
      <c r="Y1444" s="13">
        <v>425575000</v>
      </c>
      <c r="Z1444" s="20">
        <v>381</v>
      </c>
      <c r="AA1444" s="20">
        <v>381</v>
      </c>
      <c r="AB1444" s="20">
        <v>381</v>
      </c>
      <c r="AC1444" s="51"/>
    </row>
    <row r="1445" spans="1:29" s="4" customFormat="1" ht="13.5" hidden="1" customHeight="1" x14ac:dyDescent="0.25">
      <c r="A1445" s="25">
        <v>6</v>
      </c>
      <c r="B1445" s="24" t="s">
        <v>2106</v>
      </c>
      <c r="C1445" s="24" t="s">
        <v>31</v>
      </c>
      <c r="D1445" s="25">
        <v>2</v>
      </c>
      <c r="E1445" s="25" t="s">
        <v>42</v>
      </c>
      <c r="F1445" s="24" t="s">
        <v>33</v>
      </c>
      <c r="G1445" s="24" t="s">
        <v>34</v>
      </c>
      <c r="H1445" s="24" t="s">
        <v>35</v>
      </c>
      <c r="I1445" s="24"/>
      <c r="J1445" s="24" t="s">
        <v>36</v>
      </c>
      <c r="K1445" s="24" t="s">
        <v>37</v>
      </c>
      <c r="L1445" s="26">
        <v>1</v>
      </c>
      <c r="M1445" s="27">
        <v>2857</v>
      </c>
      <c r="N1445" s="28" t="s">
        <v>2107</v>
      </c>
      <c r="O1445" s="29" t="s">
        <v>43</v>
      </c>
      <c r="P1445" s="29" t="s">
        <v>44</v>
      </c>
      <c r="Q1445" s="30">
        <v>4</v>
      </c>
      <c r="R1445" s="6" t="s">
        <v>41</v>
      </c>
      <c r="S1445" s="8">
        <v>1</v>
      </c>
      <c r="T1445" s="23">
        <v>0</v>
      </c>
      <c r="U1445" s="23">
        <v>0</v>
      </c>
      <c r="V1445" s="23">
        <v>0</v>
      </c>
      <c r="W1445" s="5">
        <f t="shared" si="44"/>
        <v>1</v>
      </c>
      <c r="X1445" s="5">
        <f t="shared" si="45"/>
        <v>3</v>
      </c>
      <c r="Y1445" s="13">
        <v>152690000</v>
      </c>
      <c r="Z1445" s="20">
        <v>124.61</v>
      </c>
      <c r="AA1445" s="20">
        <v>142.94</v>
      </c>
      <c r="AB1445" s="20">
        <v>161.80000000000001</v>
      </c>
      <c r="AC1445" s="51"/>
    </row>
    <row r="1446" spans="1:29" s="4" customFormat="1" ht="13.5" hidden="1" customHeight="1" x14ac:dyDescent="0.25">
      <c r="A1446" s="25">
        <v>6</v>
      </c>
      <c r="B1446" s="24" t="s">
        <v>2106</v>
      </c>
      <c r="C1446" s="24" t="s">
        <v>31</v>
      </c>
      <c r="D1446" s="25">
        <v>3</v>
      </c>
      <c r="E1446" s="25" t="s">
        <v>45</v>
      </c>
      <c r="F1446" s="24" t="s">
        <v>33</v>
      </c>
      <c r="G1446" s="24" t="s">
        <v>34</v>
      </c>
      <c r="H1446" s="24" t="s">
        <v>35</v>
      </c>
      <c r="I1446" s="24"/>
      <c r="J1446" s="24" t="s">
        <v>36</v>
      </c>
      <c r="K1446" s="24" t="s">
        <v>37</v>
      </c>
      <c r="L1446" s="26">
        <v>1</v>
      </c>
      <c r="M1446" s="27">
        <v>2857</v>
      </c>
      <c r="N1446" s="28" t="s">
        <v>2107</v>
      </c>
      <c r="O1446" s="29" t="s">
        <v>985</v>
      </c>
      <c r="P1446" s="29" t="s">
        <v>47</v>
      </c>
      <c r="Q1446" s="30">
        <v>4</v>
      </c>
      <c r="R1446" s="6" t="s">
        <v>41</v>
      </c>
      <c r="S1446" s="8">
        <v>1</v>
      </c>
      <c r="T1446" s="23">
        <v>0</v>
      </c>
      <c r="U1446" s="23">
        <v>0</v>
      </c>
      <c r="V1446" s="23">
        <v>0</v>
      </c>
      <c r="W1446" s="5">
        <f t="shared" si="44"/>
        <v>1</v>
      </c>
      <c r="X1446" s="5">
        <f t="shared" si="45"/>
        <v>3</v>
      </c>
      <c r="Y1446" s="13">
        <v>139624000</v>
      </c>
      <c r="Z1446" s="20">
        <v>125</v>
      </c>
      <c r="AA1446" s="20">
        <v>125</v>
      </c>
      <c r="AB1446" s="20">
        <v>125</v>
      </c>
      <c r="AC1446" s="51"/>
    </row>
    <row r="1447" spans="1:29" s="4" customFormat="1" ht="13.5" hidden="1" customHeight="1" x14ac:dyDescent="0.25">
      <c r="A1447" s="25">
        <v>6</v>
      </c>
      <c r="B1447" s="24" t="s">
        <v>2106</v>
      </c>
      <c r="C1447" s="24" t="s">
        <v>48</v>
      </c>
      <c r="D1447" s="25">
        <v>4</v>
      </c>
      <c r="E1447" s="25" t="s">
        <v>49</v>
      </c>
      <c r="F1447" s="24" t="s">
        <v>50</v>
      </c>
      <c r="G1447" s="24" t="s">
        <v>51</v>
      </c>
      <c r="H1447" s="24" t="s">
        <v>35</v>
      </c>
      <c r="I1447" s="24"/>
      <c r="J1447" s="24" t="s">
        <v>36</v>
      </c>
      <c r="K1447" s="24" t="s">
        <v>52</v>
      </c>
      <c r="L1447" s="26">
        <v>2</v>
      </c>
      <c r="M1447" s="27">
        <v>2816</v>
      </c>
      <c r="N1447" s="28" t="s">
        <v>2108</v>
      </c>
      <c r="O1447" s="29" t="s">
        <v>543</v>
      </c>
      <c r="P1447" s="29" t="s">
        <v>55</v>
      </c>
      <c r="Q1447" s="30">
        <v>2000</v>
      </c>
      <c r="R1447" s="6" t="s">
        <v>41</v>
      </c>
      <c r="S1447" s="8">
        <v>500</v>
      </c>
      <c r="T1447" s="23">
        <v>0</v>
      </c>
      <c r="U1447" s="23">
        <v>0</v>
      </c>
      <c r="V1447" s="23">
        <v>0</v>
      </c>
      <c r="W1447" s="5">
        <f t="shared" si="44"/>
        <v>500</v>
      </c>
      <c r="X1447" s="5">
        <f t="shared" si="45"/>
        <v>1500</v>
      </c>
      <c r="Y1447" s="13">
        <v>592863000</v>
      </c>
      <c r="Z1447" s="20">
        <v>513.64</v>
      </c>
      <c r="AA1447" s="20">
        <v>535.83000000000004</v>
      </c>
      <c r="AB1447" s="20">
        <v>568.66999999999996</v>
      </c>
      <c r="AC1447" s="51"/>
    </row>
    <row r="1448" spans="1:29" s="4" customFormat="1" ht="13.5" hidden="1" customHeight="1" x14ac:dyDescent="0.25">
      <c r="A1448" s="25">
        <v>6</v>
      </c>
      <c r="B1448" s="24" t="s">
        <v>2106</v>
      </c>
      <c r="C1448" s="24" t="s">
        <v>31</v>
      </c>
      <c r="D1448" s="25">
        <v>5</v>
      </c>
      <c r="E1448" s="25" t="s">
        <v>56</v>
      </c>
      <c r="F1448" s="24" t="s">
        <v>57</v>
      </c>
      <c r="G1448" s="24" t="s">
        <v>58</v>
      </c>
      <c r="H1448" s="24" t="s">
        <v>59</v>
      </c>
      <c r="I1448" s="24" t="s">
        <v>60</v>
      </c>
      <c r="J1448" s="24" t="s">
        <v>36</v>
      </c>
      <c r="K1448" s="24" t="s">
        <v>61</v>
      </c>
      <c r="L1448" s="26">
        <v>3</v>
      </c>
      <c r="M1448" s="27">
        <v>2848</v>
      </c>
      <c r="N1448" s="28" t="s">
        <v>2109</v>
      </c>
      <c r="O1448" s="29" t="s">
        <v>2110</v>
      </c>
      <c r="P1448" s="29" t="s">
        <v>64</v>
      </c>
      <c r="Q1448" s="30">
        <v>2</v>
      </c>
      <c r="R1448" s="6" t="s">
        <v>41</v>
      </c>
      <c r="S1448" s="8">
        <v>0</v>
      </c>
      <c r="T1448" s="23">
        <v>0</v>
      </c>
      <c r="U1448" s="23">
        <v>0</v>
      </c>
      <c r="V1448" s="23">
        <v>0</v>
      </c>
      <c r="W1448" s="5">
        <f t="shared" si="44"/>
        <v>0</v>
      </c>
      <c r="X1448" s="5">
        <f t="shared" si="45"/>
        <v>2</v>
      </c>
      <c r="Y1448" s="13">
        <v>0</v>
      </c>
      <c r="Z1448" s="20">
        <v>500</v>
      </c>
      <c r="AA1448" s="20">
        <v>0</v>
      </c>
      <c r="AB1448" s="20">
        <v>500</v>
      </c>
      <c r="AC1448" s="51"/>
    </row>
    <row r="1449" spans="1:29" s="4" customFormat="1" ht="13.5" hidden="1" customHeight="1" x14ac:dyDescent="0.25">
      <c r="A1449" s="25">
        <v>6</v>
      </c>
      <c r="B1449" s="24" t="s">
        <v>2106</v>
      </c>
      <c r="C1449" s="24" t="s">
        <v>31</v>
      </c>
      <c r="D1449" s="25">
        <v>6</v>
      </c>
      <c r="E1449" s="25" t="s">
        <v>65</v>
      </c>
      <c r="F1449" s="24" t="s">
        <v>57</v>
      </c>
      <c r="G1449" s="24" t="s">
        <v>58</v>
      </c>
      <c r="H1449" s="24" t="s">
        <v>59</v>
      </c>
      <c r="I1449" s="24" t="s">
        <v>60</v>
      </c>
      <c r="J1449" s="24" t="s">
        <v>36</v>
      </c>
      <c r="K1449" s="24" t="s">
        <v>61</v>
      </c>
      <c r="L1449" s="26">
        <v>3</v>
      </c>
      <c r="M1449" s="27">
        <v>2848</v>
      </c>
      <c r="N1449" s="28" t="s">
        <v>2109</v>
      </c>
      <c r="O1449" s="29" t="s">
        <v>1059</v>
      </c>
      <c r="P1449" s="29" t="s">
        <v>67</v>
      </c>
      <c r="Q1449" s="30">
        <v>2</v>
      </c>
      <c r="R1449" s="6" t="s">
        <v>41</v>
      </c>
      <c r="S1449" s="8">
        <v>1</v>
      </c>
      <c r="T1449" s="23">
        <v>0</v>
      </c>
      <c r="U1449" s="23">
        <v>0</v>
      </c>
      <c r="V1449" s="23">
        <v>0</v>
      </c>
      <c r="W1449" s="5">
        <f t="shared" si="44"/>
        <v>1</v>
      </c>
      <c r="X1449" s="5">
        <f t="shared" si="45"/>
        <v>1</v>
      </c>
      <c r="Y1449" s="13">
        <v>1116995000</v>
      </c>
      <c r="Z1449" s="20">
        <v>0</v>
      </c>
      <c r="AA1449" s="20">
        <v>500</v>
      </c>
      <c r="AB1449" s="20">
        <v>0</v>
      </c>
      <c r="AC1449" s="51"/>
    </row>
    <row r="1450" spans="1:29" s="4" customFormat="1" ht="13.5" hidden="1" customHeight="1" x14ac:dyDescent="0.25">
      <c r="A1450" s="25">
        <v>6</v>
      </c>
      <c r="B1450" s="24" t="s">
        <v>2106</v>
      </c>
      <c r="C1450" s="24" t="s">
        <v>31</v>
      </c>
      <c r="D1450" s="25">
        <v>7</v>
      </c>
      <c r="E1450" s="25" t="s">
        <v>68</v>
      </c>
      <c r="F1450" s="24" t="s">
        <v>33</v>
      </c>
      <c r="G1450" s="24" t="s">
        <v>69</v>
      </c>
      <c r="H1450" s="24" t="s">
        <v>35</v>
      </c>
      <c r="I1450" s="24"/>
      <c r="J1450" s="24" t="s">
        <v>36</v>
      </c>
      <c r="K1450" s="24" t="s">
        <v>70</v>
      </c>
      <c r="L1450" s="26">
        <v>4</v>
      </c>
      <c r="M1450" s="27">
        <v>2880</v>
      </c>
      <c r="N1450" s="28" t="s">
        <v>2111</v>
      </c>
      <c r="O1450" s="29" t="s">
        <v>890</v>
      </c>
      <c r="P1450" s="29" t="s">
        <v>73</v>
      </c>
      <c r="Q1450" s="30">
        <v>8</v>
      </c>
      <c r="R1450" s="6" t="s">
        <v>41</v>
      </c>
      <c r="S1450" s="8">
        <v>2</v>
      </c>
      <c r="T1450" s="23">
        <v>0</v>
      </c>
      <c r="U1450" s="23">
        <v>0</v>
      </c>
      <c r="V1450" s="23">
        <v>0</v>
      </c>
      <c r="W1450" s="5">
        <f t="shared" si="44"/>
        <v>2</v>
      </c>
      <c r="X1450" s="5">
        <f t="shared" si="45"/>
        <v>6</v>
      </c>
      <c r="Y1450" s="13">
        <v>250120000</v>
      </c>
      <c r="Z1450" s="20">
        <v>242.55</v>
      </c>
      <c r="AA1450" s="20">
        <v>202.21</v>
      </c>
      <c r="AB1450" s="20">
        <v>212.16</v>
      </c>
      <c r="AC1450" s="51"/>
    </row>
    <row r="1451" spans="1:29" s="4" customFormat="1" ht="13.5" hidden="1" customHeight="1" x14ac:dyDescent="0.25">
      <c r="A1451" s="25">
        <v>6</v>
      </c>
      <c r="B1451" s="24" t="s">
        <v>2106</v>
      </c>
      <c r="C1451" s="24" t="s">
        <v>31</v>
      </c>
      <c r="D1451" s="25">
        <v>10</v>
      </c>
      <c r="E1451" s="25" t="s">
        <v>76</v>
      </c>
      <c r="F1451" s="24" t="s">
        <v>33</v>
      </c>
      <c r="G1451" s="24" t="s">
        <v>69</v>
      </c>
      <c r="H1451" s="24" t="s">
        <v>35</v>
      </c>
      <c r="I1451" s="24"/>
      <c r="J1451" s="24" t="s">
        <v>36</v>
      </c>
      <c r="K1451" s="24" t="s">
        <v>70</v>
      </c>
      <c r="L1451" s="26">
        <v>4</v>
      </c>
      <c r="M1451" s="27">
        <v>2880</v>
      </c>
      <c r="N1451" s="28" t="s">
        <v>2111</v>
      </c>
      <c r="O1451" s="29" t="s">
        <v>2112</v>
      </c>
      <c r="P1451" s="29" t="s">
        <v>78</v>
      </c>
      <c r="Q1451" s="30">
        <v>160</v>
      </c>
      <c r="R1451" s="6" t="s">
        <v>41</v>
      </c>
      <c r="S1451" s="8">
        <v>0</v>
      </c>
      <c r="T1451" s="23">
        <v>0</v>
      </c>
      <c r="U1451" s="23">
        <v>0</v>
      </c>
      <c r="V1451" s="23">
        <v>0</v>
      </c>
      <c r="W1451" s="5">
        <f t="shared" si="44"/>
        <v>0</v>
      </c>
      <c r="X1451" s="5">
        <f t="shared" si="45"/>
        <v>160</v>
      </c>
      <c r="Y1451" s="13">
        <v>0</v>
      </c>
      <c r="Z1451" s="20">
        <v>0</v>
      </c>
      <c r="AA1451" s="20">
        <v>100</v>
      </c>
      <c r="AB1451" s="20">
        <v>100</v>
      </c>
      <c r="AC1451" s="51"/>
    </row>
    <row r="1452" spans="1:29" s="4" customFormat="1" ht="13.5" hidden="1" customHeight="1" x14ac:dyDescent="0.25">
      <c r="A1452" s="25">
        <v>6</v>
      </c>
      <c r="B1452" s="24" t="s">
        <v>2106</v>
      </c>
      <c r="C1452" s="24" t="s">
        <v>31</v>
      </c>
      <c r="D1452" s="25">
        <v>12</v>
      </c>
      <c r="E1452" s="25" t="s">
        <v>82</v>
      </c>
      <c r="F1452" s="24" t="s">
        <v>33</v>
      </c>
      <c r="G1452" s="24" t="s">
        <v>69</v>
      </c>
      <c r="H1452" s="24" t="s">
        <v>35</v>
      </c>
      <c r="I1452" s="24"/>
      <c r="J1452" s="24" t="s">
        <v>36</v>
      </c>
      <c r="K1452" s="24" t="s">
        <v>70</v>
      </c>
      <c r="L1452" s="26">
        <v>4</v>
      </c>
      <c r="M1452" s="27">
        <v>2880</v>
      </c>
      <c r="N1452" s="28" t="s">
        <v>2111</v>
      </c>
      <c r="O1452" s="29" t="s">
        <v>2113</v>
      </c>
      <c r="P1452" s="29" t="s">
        <v>84</v>
      </c>
      <c r="Q1452" s="30">
        <v>12</v>
      </c>
      <c r="R1452" s="6" t="s">
        <v>41</v>
      </c>
      <c r="S1452" s="8">
        <v>3</v>
      </c>
      <c r="T1452" s="23">
        <v>0</v>
      </c>
      <c r="U1452" s="23">
        <v>0</v>
      </c>
      <c r="V1452" s="23">
        <v>0</v>
      </c>
      <c r="W1452" s="5">
        <f t="shared" si="44"/>
        <v>3</v>
      </c>
      <c r="X1452" s="5">
        <f t="shared" si="45"/>
        <v>9</v>
      </c>
      <c r="Y1452" s="13">
        <v>256908000</v>
      </c>
      <c r="Z1452" s="20">
        <v>180</v>
      </c>
      <c r="AA1452" s="20">
        <v>180</v>
      </c>
      <c r="AB1452" s="20">
        <v>180</v>
      </c>
      <c r="AC1452" s="51"/>
    </row>
    <row r="1453" spans="1:29" s="4" customFormat="1" ht="13.5" hidden="1" customHeight="1" x14ac:dyDescent="0.25">
      <c r="A1453" s="25">
        <v>6</v>
      </c>
      <c r="B1453" s="24" t="s">
        <v>2106</v>
      </c>
      <c r="C1453" s="24" t="s">
        <v>31</v>
      </c>
      <c r="D1453" s="25">
        <v>13</v>
      </c>
      <c r="E1453" s="25" t="s">
        <v>85</v>
      </c>
      <c r="F1453" s="24" t="s">
        <v>33</v>
      </c>
      <c r="G1453" s="24" t="s">
        <v>69</v>
      </c>
      <c r="H1453" s="24" t="s">
        <v>35</v>
      </c>
      <c r="I1453" s="24"/>
      <c r="J1453" s="24" t="s">
        <v>36</v>
      </c>
      <c r="K1453" s="24" t="s">
        <v>70</v>
      </c>
      <c r="L1453" s="26">
        <v>4</v>
      </c>
      <c r="M1453" s="27">
        <v>2880</v>
      </c>
      <c r="N1453" s="28" t="s">
        <v>2111</v>
      </c>
      <c r="O1453" s="29" t="s">
        <v>2114</v>
      </c>
      <c r="P1453" s="29" t="s">
        <v>87</v>
      </c>
      <c r="Q1453" s="30">
        <v>12</v>
      </c>
      <c r="R1453" s="6" t="s">
        <v>41</v>
      </c>
      <c r="S1453" s="8">
        <v>3</v>
      </c>
      <c r="T1453" s="23">
        <v>0</v>
      </c>
      <c r="U1453" s="23">
        <v>0</v>
      </c>
      <c r="V1453" s="23">
        <v>0</v>
      </c>
      <c r="W1453" s="5">
        <f t="shared" si="44"/>
        <v>3</v>
      </c>
      <c r="X1453" s="5">
        <f t="shared" si="45"/>
        <v>9</v>
      </c>
      <c r="Y1453" s="13">
        <v>810971000</v>
      </c>
      <c r="Z1453" s="20">
        <v>242.55</v>
      </c>
      <c r="AA1453" s="20">
        <v>202.21</v>
      </c>
      <c r="AB1453" s="20">
        <v>212.16</v>
      </c>
      <c r="AC1453" s="51"/>
    </row>
    <row r="1454" spans="1:29" s="4" customFormat="1" ht="13.5" hidden="1" customHeight="1" x14ac:dyDescent="0.25">
      <c r="A1454" s="25">
        <v>6</v>
      </c>
      <c r="B1454" s="24" t="s">
        <v>2106</v>
      </c>
      <c r="C1454" s="24" t="s">
        <v>88</v>
      </c>
      <c r="D1454" s="25">
        <v>15</v>
      </c>
      <c r="E1454" s="25" t="s">
        <v>89</v>
      </c>
      <c r="F1454" s="24" t="s">
        <v>90</v>
      </c>
      <c r="G1454" s="24" t="s">
        <v>91</v>
      </c>
      <c r="H1454" s="24" t="s">
        <v>35</v>
      </c>
      <c r="I1454" s="24" t="s">
        <v>92</v>
      </c>
      <c r="J1454" s="24" t="s">
        <v>36</v>
      </c>
      <c r="K1454" s="24" t="s">
        <v>93</v>
      </c>
      <c r="L1454" s="26">
        <v>6</v>
      </c>
      <c r="M1454" s="27">
        <v>2824</v>
      </c>
      <c r="N1454" s="28" t="s">
        <v>2115</v>
      </c>
      <c r="O1454" s="29" t="s">
        <v>2116</v>
      </c>
      <c r="P1454" s="29" t="s">
        <v>67</v>
      </c>
      <c r="Q1454" s="30">
        <v>7000</v>
      </c>
      <c r="R1454" s="6" t="s">
        <v>41</v>
      </c>
      <c r="S1454" s="8">
        <v>1750</v>
      </c>
      <c r="T1454" s="23">
        <v>0</v>
      </c>
      <c r="U1454" s="23">
        <v>0</v>
      </c>
      <c r="V1454" s="23">
        <v>0</v>
      </c>
      <c r="W1454" s="5">
        <f t="shared" si="44"/>
        <v>1750</v>
      </c>
      <c r="X1454" s="5">
        <f t="shared" si="45"/>
        <v>5250</v>
      </c>
      <c r="Y1454" s="13">
        <v>1149745000</v>
      </c>
      <c r="Z1454" s="20">
        <v>1009.97</v>
      </c>
      <c r="AA1454" s="20">
        <v>1039.32</v>
      </c>
      <c r="AB1454" s="20">
        <v>1069.53</v>
      </c>
      <c r="AC1454" s="51"/>
    </row>
    <row r="1455" spans="1:29" s="4" customFormat="1" ht="13.5" hidden="1" customHeight="1" x14ac:dyDescent="0.25">
      <c r="A1455" s="25">
        <v>6</v>
      </c>
      <c r="B1455" s="24" t="s">
        <v>2106</v>
      </c>
      <c r="C1455" s="24" t="s">
        <v>31</v>
      </c>
      <c r="D1455" s="25">
        <v>16</v>
      </c>
      <c r="E1455" s="25" t="s">
        <v>96</v>
      </c>
      <c r="F1455" s="24" t="s">
        <v>33</v>
      </c>
      <c r="G1455" s="24" t="s">
        <v>97</v>
      </c>
      <c r="H1455" s="24" t="s">
        <v>59</v>
      </c>
      <c r="I1455" s="24" t="s">
        <v>60</v>
      </c>
      <c r="J1455" s="24" t="s">
        <v>36</v>
      </c>
      <c r="K1455" s="24" t="s">
        <v>93</v>
      </c>
      <c r="L1455" s="26">
        <v>7</v>
      </c>
      <c r="M1455" s="27">
        <v>2842</v>
      </c>
      <c r="N1455" s="28" t="s">
        <v>2117</v>
      </c>
      <c r="O1455" s="29" t="s">
        <v>99</v>
      </c>
      <c r="P1455" s="29" t="s">
        <v>100</v>
      </c>
      <c r="Q1455" s="30">
        <v>4</v>
      </c>
      <c r="R1455" s="6" t="s">
        <v>41</v>
      </c>
      <c r="S1455" s="8">
        <v>1</v>
      </c>
      <c r="T1455" s="23">
        <v>0</v>
      </c>
      <c r="U1455" s="23">
        <v>0</v>
      </c>
      <c r="V1455" s="23">
        <v>0</v>
      </c>
      <c r="W1455" s="5">
        <f t="shared" si="44"/>
        <v>1</v>
      </c>
      <c r="X1455" s="5">
        <f t="shared" si="45"/>
        <v>3</v>
      </c>
      <c r="Y1455" s="13">
        <v>1124056000</v>
      </c>
      <c r="Z1455" s="20">
        <v>978</v>
      </c>
      <c r="AA1455" s="20">
        <v>1020.95</v>
      </c>
      <c r="AB1455" s="20">
        <v>1065.1600000000001</v>
      </c>
      <c r="AC1455" s="51"/>
    </row>
    <row r="1456" spans="1:29" s="4" customFormat="1" ht="13.5" hidden="1" customHeight="1" x14ac:dyDescent="0.25">
      <c r="A1456" s="25">
        <v>6</v>
      </c>
      <c r="B1456" s="24" t="s">
        <v>2106</v>
      </c>
      <c r="C1456" s="24" t="s">
        <v>101</v>
      </c>
      <c r="D1456" s="25">
        <v>46</v>
      </c>
      <c r="E1456" s="25" t="s">
        <v>102</v>
      </c>
      <c r="F1456" s="24" t="s">
        <v>103</v>
      </c>
      <c r="G1456" s="24" t="s">
        <v>104</v>
      </c>
      <c r="H1456" s="24" t="s">
        <v>59</v>
      </c>
      <c r="I1456" s="24" t="s">
        <v>105</v>
      </c>
      <c r="J1456" s="24" t="s">
        <v>106</v>
      </c>
      <c r="K1456" s="24" t="s">
        <v>107</v>
      </c>
      <c r="L1456" s="26">
        <v>8</v>
      </c>
      <c r="M1456" s="27">
        <v>2809</v>
      </c>
      <c r="N1456" s="28" t="s">
        <v>2118</v>
      </c>
      <c r="O1456" s="29" t="s">
        <v>2119</v>
      </c>
      <c r="P1456" s="29" t="s">
        <v>110</v>
      </c>
      <c r="Q1456" s="30">
        <v>480</v>
      </c>
      <c r="R1456" s="6" t="s">
        <v>41</v>
      </c>
      <c r="S1456" s="8">
        <v>120</v>
      </c>
      <c r="T1456" s="23">
        <v>0</v>
      </c>
      <c r="U1456" s="23">
        <v>0</v>
      </c>
      <c r="V1456" s="23">
        <v>0</v>
      </c>
      <c r="W1456" s="5">
        <f t="shared" si="44"/>
        <v>120</v>
      </c>
      <c r="X1456" s="5">
        <f t="shared" si="45"/>
        <v>360</v>
      </c>
      <c r="Y1456" s="13">
        <v>634014000</v>
      </c>
      <c r="Z1456" s="20">
        <v>426.02</v>
      </c>
      <c r="AA1456" s="20">
        <v>640.77</v>
      </c>
      <c r="AB1456" s="20">
        <v>861.81</v>
      </c>
      <c r="AC1456" s="51"/>
    </row>
    <row r="1457" spans="1:29" s="4" customFormat="1" ht="13.5" hidden="1" customHeight="1" x14ac:dyDescent="0.25">
      <c r="A1457" s="25">
        <v>6</v>
      </c>
      <c r="B1457" s="24" t="s">
        <v>2106</v>
      </c>
      <c r="C1457" s="24" t="s">
        <v>101</v>
      </c>
      <c r="D1457" s="25">
        <v>47</v>
      </c>
      <c r="E1457" s="25" t="s">
        <v>111</v>
      </c>
      <c r="F1457" s="24" t="s">
        <v>103</v>
      </c>
      <c r="G1457" s="24" t="s">
        <v>112</v>
      </c>
      <c r="H1457" s="24" t="s">
        <v>59</v>
      </c>
      <c r="I1457" s="24" t="s">
        <v>105</v>
      </c>
      <c r="J1457" s="24" t="s">
        <v>106</v>
      </c>
      <c r="K1457" s="24" t="s">
        <v>107</v>
      </c>
      <c r="L1457" s="26">
        <v>8</v>
      </c>
      <c r="M1457" s="27">
        <v>2809</v>
      </c>
      <c r="N1457" s="28" t="s">
        <v>2118</v>
      </c>
      <c r="O1457" s="29" t="s">
        <v>2120</v>
      </c>
      <c r="P1457" s="29" t="s">
        <v>114</v>
      </c>
      <c r="Q1457" s="30">
        <v>3800</v>
      </c>
      <c r="R1457" s="6" t="s">
        <v>41</v>
      </c>
      <c r="S1457" s="8">
        <v>950</v>
      </c>
      <c r="T1457" s="23">
        <v>0</v>
      </c>
      <c r="U1457" s="23">
        <v>0</v>
      </c>
      <c r="V1457" s="23">
        <v>0</v>
      </c>
      <c r="W1457" s="5">
        <f t="shared" si="44"/>
        <v>950</v>
      </c>
      <c r="X1457" s="5">
        <f t="shared" si="45"/>
        <v>2850</v>
      </c>
      <c r="Y1457" s="13">
        <v>2010591000</v>
      </c>
      <c r="Z1457" s="20">
        <v>1800</v>
      </c>
      <c r="AA1457" s="20">
        <v>1800</v>
      </c>
      <c r="AB1457" s="20">
        <v>1800</v>
      </c>
      <c r="AC1457" s="51"/>
    </row>
    <row r="1458" spans="1:29" s="4" customFormat="1" ht="13.5" hidden="1" customHeight="1" x14ac:dyDescent="0.25">
      <c r="A1458" s="25">
        <v>6</v>
      </c>
      <c r="B1458" s="24" t="s">
        <v>2106</v>
      </c>
      <c r="C1458" s="24" t="s">
        <v>101</v>
      </c>
      <c r="D1458" s="25">
        <v>48</v>
      </c>
      <c r="E1458" s="25" t="s">
        <v>115</v>
      </c>
      <c r="F1458" s="24" t="s">
        <v>103</v>
      </c>
      <c r="G1458" s="24" t="s">
        <v>116</v>
      </c>
      <c r="H1458" s="24" t="s">
        <v>59</v>
      </c>
      <c r="I1458" s="24" t="s">
        <v>105</v>
      </c>
      <c r="J1458" s="24" t="s">
        <v>106</v>
      </c>
      <c r="K1458" s="24" t="s">
        <v>107</v>
      </c>
      <c r="L1458" s="26">
        <v>8</v>
      </c>
      <c r="M1458" s="27">
        <v>2809</v>
      </c>
      <c r="N1458" s="28" t="s">
        <v>2118</v>
      </c>
      <c r="O1458" s="29" t="s">
        <v>2121</v>
      </c>
      <c r="P1458" s="29" t="s">
        <v>118</v>
      </c>
      <c r="Q1458" s="30">
        <v>2265</v>
      </c>
      <c r="R1458" s="6" t="s">
        <v>119</v>
      </c>
      <c r="S1458" s="8">
        <v>2265</v>
      </c>
      <c r="T1458" s="23">
        <v>0</v>
      </c>
      <c r="U1458" s="23">
        <v>0</v>
      </c>
      <c r="V1458" s="23">
        <v>0</v>
      </c>
      <c r="W1458" s="5">
        <f t="shared" si="44"/>
        <v>566.25</v>
      </c>
      <c r="X1458" s="5">
        <f t="shared" si="45"/>
        <v>1698.75</v>
      </c>
      <c r="Y1458" s="13">
        <v>4803080000</v>
      </c>
      <c r="Z1458" s="20">
        <v>4300</v>
      </c>
      <c r="AA1458" s="20">
        <v>4300</v>
      </c>
      <c r="AB1458" s="20">
        <v>4300</v>
      </c>
      <c r="AC1458" s="51"/>
    </row>
    <row r="1459" spans="1:29" s="4" customFormat="1" ht="13.5" hidden="1" customHeight="1" x14ac:dyDescent="0.25">
      <c r="A1459" s="25">
        <v>6</v>
      </c>
      <c r="B1459" s="24" t="s">
        <v>2106</v>
      </c>
      <c r="C1459" s="24" t="s">
        <v>101</v>
      </c>
      <c r="D1459" s="25">
        <v>49</v>
      </c>
      <c r="E1459" s="25" t="s">
        <v>435</v>
      </c>
      <c r="F1459" s="24" t="s">
        <v>103</v>
      </c>
      <c r="G1459" s="24" t="s">
        <v>436</v>
      </c>
      <c r="H1459" s="24" t="s">
        <v>59</v>
      </c>
      <c r="I1459" s="24" t="s">
        <v>105</v>
      </c>
      <c r="J1459" s="24" t="s">
        <v>106</v>
      </c>
      <c r="K1459" s="24" t="s">
        <v>437</v>
      </c>
      <c r="L1459" s="26">
        <v>9</v>
      </c>
      <c r="M1459" s="27">
        <v>2860</v>
      </c>
      <c r="N1459" s="28" t="s">
        <v>2122</v>
      </c>
      <c r="O1459" s="29" t="s">
        <v>570</v>
      </c>
      <c r="P1459" s="29" t="s">
        <v>440</v>
      </c>
      <c r="Q1459" s="30">
        <v>600</v>
      </c>
      <c r="R1459" s="6" t="s">
        <v>41</v>
      </c>
      <c r="S1459" s="8">
        <v>150</v>
      </c>
      <c r="T1459" s="23">
        <v>0</v>
      </c>
      <c r="U1459" s="23">
        <v>0</v>
      </c>
      <c r="V1459" s="23">
        <v>0</v>
      </c>
      <c r="W1459" s="5">
        <f t="shared" si="44"/>
        <v>150</v>
      </c>
      <c r="X1459" s="5">
        <f t="shared" si="45"/>
        <v>450</v>
      </c>
      <c r="Y1459" s="13">
        <v>713760000</v>
      </c>
      <c r="Z1459" s="20">
        <v>639</v>
      </c>
      <c r="AA1459" s="20">
        <v>639</v>
      </c>
      <c r="AB1459" s="20">
        <v>639</v>
      </c>
      <c r="AC1459" s="51"/>
    </row>
    <row r="1460" spans="1:29" s="4" customFormat="1" ht="13.5" hidden="1" customHeight="1" x14ac:dyDescent="0.25">
      <c r="A1460" s="25">
        <v>6</v>
      </c>
      <c r="B1460" s="24" t="s">
        <v>2106</v>
      </c>
      <c r="C1460" s="24" t="s">
        <v>120</v>
      </c>
      <c r="D1460" s="25">
        <v>17</v>
      </c>
      <c r="E1460" s="25" t="s">
        <v>121</v>
      </c>
      <c r="F1460" s="24" t="s">
        <v>122</v>
      </c>
      <c r="G1460" s="24" t="s">
        <v>123</v>
      </c>
      <c r="H1460" s="24" t="s">
        <v>59</v>
      </c>
      <c r="I1460" s="24" t="s">
        <v>124</v>
      </c>
      <c r="J1460" s="24" t="s">
        <v>106</v>
      </c>
      <c r="K1460" s="24" t="s">
        <v>125</v>
      </c>
      <c r="L1460" s="26">
        <v>10</v>
      </c>
      <c r="M1460" s="27">
        <v>2820</v>
      </c>
      <c r="N1460" s="28" t="s">
        <v>2123</v>
      </c>
      <c r="O1460" s="29" t="s">
        <v>1002</v>
      </c>
      <c r="P1460" s="29" t="s">
        <v>128</v>
      </c>
      <c r="Q1460" s="30">
        <v>400</v>
      </c>
      <c r="R1460" s="6" t="s">
        <v>41</v>
      </c>
      <c r="S1460" s="8">
        <v>100</v>
      </c>
      <c r="T1460" s="23">
        <v>0</v>
      </c>
      <c r="U1460" s="23">
        <v>0</v>
      </c>
      <c r="V1460" s="23">
        <v>0</v>
      </c>
      <c r="W1460" s="5">
        <f t="shared" si="44"/>
        <v>100</v>
      </c>
      <c r="X1460" s="5">
        <f t="shared" si="45"/>
        <v>300</v>
      </c>
      <c r="Y1460" s="13">
        <v>491477000</v>
      </c>
      <c r="Z1460" s="20">
        <v>440</v>
      </c>
      <c r="AA1460" s="20">
        <v>440</v>
      </c>
      <c r="AB1460" s="20">
        <v>440</v>
      </c>
      <c r="AC1460" s="51"/>
    </row>
    <row r="1461" spans="1:29" s="4" customFormat="1" ht="13.5" hidden="1" customHeight="1" x14ac:dyDescent="0.25">
      <c r="A1461" s="25">
        <v>6</v>
      </c>
      <c r="B1461" s="24" t="s">
        <v>2106</v>
      </c>
      <c r="C1461" s="24" t="s">
        <v>120</v>
      </c>
      <c r="D1461" s="25">
        <v>18</v>
      </c>
      <c r="E1461" s="25" t="s">
        <v>129</v>
      </c>
      <c r="F1461" s="24" t="s">
        <v>122</v>
      </c>
      <c r="G1461" s="24" t="s">
        <v>130</v>
      </c>
      <c r="H1461" s="24" t="s">
        <v>59</v>
      </c>
      <c r="I1461" s="24" t="s">
        <v>124</v>
      </c>
      <c r="J1461" s="24" t="s">
        <v>106</v>
      </c>
      <c r="K1461" s="24" t="s">
        <v>125</v>
      </c>
      <c r="L1461" s="26">
        <v>10</v>
      </c>
      <c r="M1461" s="27">
        <v>2820</v>
      </c>
      <c r="N1461" s="28" t="s">
        <v>2123</v>
      </c>
      <c r="O1461" s="29" t="s">
        <v>1003</v>
      </c>
      <c r="P1461" s="29" t="s">
        <v>132</v>
      </c>
      <c r="Q1461" s="30">
        <v>600</v>
      </c>
      <c r="R1461" s="6" t="s">
        <v>41</v>
      </c>
      <c r="S1461" s="8">
        <v>150</v>
      </c>
      <c r="T1461" s="23">
        <v>0</v>
      </c>
      <c r="U1461" s="23">
        <v>0</v>
      </c>
      <c r="V1461" s="23">
        <v>0</v>
      </c>
      <c r="W1461" s="5">
        <f t="shared" si="44"/>
        <v>150</v>
      </c>
      <c r="X1461" s="5">
        <f t="shared" si="45"/>
        <v>450</v>
      </c>
      <c r="Y1461" s="13">
        <v>357438000</v>
      </c>
      <c r="Z1461" s="20">
        <v>300</v>
      </c>
      <c r="AA1461" s="20">
        <v>340</v>
      </c>
      <c r="AB1461" s="20">
        <v>340</v>
      </c>
      <c r="AC1461" s="51"/>
    </row>
    <row r="1462" spans="1:29" s="4" customFormat="1" ht="13.5" hidden="1" customHeight="1" x14ac:dyDescent="0.25">
      <c r="A1462" s="25">
        <v>6</v>
      </c>
      <c r="B1462" s="24" t="s">
        <v>2106</v>
      </c>
      <c r="C1462" s="24" t="s">
        <v>120</v>
      </c>
      <c r="D1462" s="25">
        <v>19</v>
      </c>
      <c r="E1462" s="25" t="s">
        <v>133</v>
      </c>
      <c r="F1462" s="24" t="s">
        <v>122</v>
      </c>
      <c r="G1462" s="24" t="s">
        <v>134</v>
      </c>
      <c r="H1462" s="24" t="s">
        <v>59</v>
      </c>
      <c r="I1462" s="24" t="s">
        <v>124</v>
      </c>
      <c r="J1462" s="24" t="s">
        <v>106</v>
      </c>
      <c r="K1462" s="24" t="s">
        <v>125</v>
      </c>
      <c r="L1462" s="26">
        <v>10</v>
      </c>
      <c r="M1462" s="27">
        <v>2820</v>
      </c>
      <c r="N1462" s="28" t="s">
        <v>2123</v>
      </c>
      <c r="O1462" s="29" t="s">
        <v>2124</v>
      </c>
      <c r="P1462" s="29" t="s">
        <v>136</v>
      </c>
      <c r="Q1462" s="30">
        <v>1000</v>
      </c>
      <c r="R1462" s="6" t="s">
        <v>41</v>
      </c>
      <c r="S1462" s="8">
        <v>250</v>
      </c>
      <c r="T1462" s="23">
        <v>0</v>
      </c>
      <c r="U1462" s="23">
        <v>0</v>
      </c>
      <c r="V1462" s="23">
        <v>0</v>
      </c>
      <c r="W1462" s="5">
        <f t="shared" si="44"/>
        <v>250</v>
      </c>
      <c r="X1462" s="5">
        <f t="shared" si="45"/>
        <v>750</v>
      </c>
      <c r="Y1462" s="13">
        <v>1142566000</v>
      </c>
      <c r="Z1462" s="20">
        <v>1515</v>
      </c>
      <c r="AA1462" s="20">
        <v>1525</v>
      </c>
      <c r="AB1462" s="20">
        <v>1565</v>
      </c>
      <c r="AC1462" s="51"/>
    </row>
    <row r="1463" spans="1:29" s="4" customFormat="1" ht="13.5" hidden="1" customHeight="1" x14ac:dyDescent="0.25">
      <c r="A1463" s="25">
        <v>6</v>
      </c>
      <c r="B1463" s="24" t="s">
        <v>2106</v>
      </c>
      <c r="C1463" s="24" t="s">
        <v>120</v>
      </c>
      <c r="D1463" s="25">
        <v>20</v>
      </c>
      <c r="E1463" s="25" t="s">
        <v>137</v>
      </c>
      <c r="F1463" s="24" t="s">
        <v>122</v>
      </c>
      <c r="G1463" s="24" t="s">
        <v>138</v>
      </c>
      <c r="H1463" s="24" t="s">
        <v>59</v>
      </c>
      <c r="I1463" s="24" t="s">
        <v>124</v>
      </c>
      <c r="J1463" s="24" t="s">
        <v>106</v>
      </c>
      <c r="K1463" s="24" t="s">
        <v>125</v>
      </c>
      <c r="L1463" s="26">
        <v>10</v>
      </c>
      <c r="M1463" s="27">
        <v>2820</v>
      </c>
      <c r="N1463" s="28" t="s">
        <v>2123</v>
      </c>
      <c r="O1463" s="29" t="s">
        <v>715</v>
      </c>
      <c r="P1463" s="29" t="s">
        <v>140</v>
      </c>
      <c r="Q1463" s="30">
        <v>1000</v>
      </c>
      <c r="R1463" s="6" t="s">
        <v>41</v>
      </c>
      <c r="S1463" s="8">
        <v>250</v>
      </c>
      <c r="T1463" s="23">
        <v>0</v>
      </c>
      <c r="U1463" s="23">
        <v>0</v>
      </c>
      <c r="V1463" s="23">
        <v>0</v>
      </c>
      <c r="W1463" s="5">
        <f t="shared" si="44"/>
        <v>250</v>
      </c>
      <c r="X1463" s="5">
        <f t="shared" si="45"/>
        <v>750</v>
      </c>
      <c r="Y1463" s="13">
        <v>447396000</v>
      </c>
      <c r="Z1463" s="20">
        <v>383.34</v>
      </c>
      <c r="AA1463" s="20">
        <v>404.92</v>
      </c>
      <c r="AB1463" s="20">
        <v>438.6</v>
      </c>
      <c r="AC1463" s="51"/>
    </row>
    <row r="1464" spans="1:29" s="4" customFormat="1" ht="13.5" hidden="1" customHeight="1" x14ac:dyDescent="0.25">
      <c r="A1464" s="25">
        <v>6</v>
      </c>
      <c r="B1464" s="24" t="s">
        <v>2106</v>
      </c>
      <c r="C1464" s="24" t="s">
        <v>120</v>
      </c>
      <c r="D1464" s="25">
        <v>23</v>
      </c>
      <c r="E1464" s="25" t="s">
        <v>145</v>
      </c>
      <c r="F1464" s="24" t="s">
        <v>122</v>
      </c>
      <c r="G1464" s="24" t="s">
        <v>146</v>
      </c>
      <c r="H1464" s="24" t="s">
        <v>35</v>
      </c>
      <c r="I1464" s="24"/>
      <c r="J1464" s="24" t="s">
        <v>106</v>
      </c>
      <c r="K1464" s="24" t="s">
        <v>125</v>
      </c>
      <c r="L1464" s="26">
        <v>10</v>
      </c>
      <c r="M1464" s="27">
        <v>2820</v>
      </c>
      <c r="N1464" s="28" t="s">
        <v>2123</v>
      </c>
      <c r="O1464" s="29" t="s">
        <v>2125</v>
      </c>
      <c r="P1464" s="29" t="s">
        <v>148</v>
      </c>
      <c r="Q1464" s="30">
        <v>680</v>
      </c>
      <c r="R1464" s="6" t="s">
        <v>41</v>
      </c>
      <c r="S1464" s="8">
        <v>250</v>
      </c>
      <c r="T1464" s="23">
        <v>0</v>
      </c>
      <c r="U1464" s="23">
        <v>0</v>
      </c>
      <c r="V1464" s="23">
        <v>0</v>
      </c>
      <c r="W1464" s="5">
        <f t="shared" si="44"/>
        <v>250</v>
      </c>
      <c r="X1464" s="5">
        <f t="shared" si="45"/>
        <v>430</v>
      </c>
      <c r="Y1464" s="13">
        <v>841277000</v>
      </c>
      <c r="Z1464" s="20">
        <v>739</v>
      </c>
      <c r="AA1464" s="20">
        <v>760.48</v>
      </c>
      <c r="AB1464" s="20">
        <v>782.58</v>
      </c>
      <c r="AC1464" s="51"/>
    </row>
    <row r="1465" spans="1:29" s="4" customFormat="1" ht="13.5" hidden="1" customHeight="1" x14ac:dyDescent="0.25">
      <c r="A1465" s="25">
        <v>6</v>
      </c>
      <c r="B1465" s="24" t="s">
        <v>2106</v>
      </c>
      <c r="C1465" s="24" t="s">
        <v>149</v>
      </c>
      <c r="D1465" s="25">
        <v>100</v>
      </c>
      <c r="E1465" s="25" t="s">
        <v>150</v>
      </c>
      <c r="F1465" s="24" t="s">
        <v>151</v>
      </c>
      <c r="G1465" s="24" t="s">
        <v>152</v>
      </c>
      <c r="H1465" s="24" t="s">
        <v>59</v>
      </c>
      <c r="I1465" s="24"/>
      <c r="J1465" s="24" t="s">
        <v>153</v>
      </c>
      <c r="K1465" s="24" t="s">
        <v>154</v>
      </c>
      <c r="L1465" s="26">
        <v>11</v>
      </c>
      <c r="M1465" s="27">
        <v>2912</v>
      </c>
      <c r="N1465" s="28" t="s">
        <v>2126</v>
      </c>
      <c r="O1465" s="29" t="s">
        <v>2127</v>
      </c>
      <c r="P1465" s="29" t="s">
        <v>157</v>
      </c>
      <c r="Q1465" s="30">
        <v>4</v>
      </c>
      <c r="R1465" s="6" t="s">
        <v>41</v>
      </c>
      <c r="S1465" s="8">
        <v>1</v>
      </c>
      <c r="T1465" s="23">
        <v>0</v>
      </c>
      <c r="U1465" s="23">
        <v>0</v>
      </c>
      <c r="V1465" s="23">
        <v>0</v>
      </c>
      <c r="W1465" s="5">
        <f t="shared" si="44"/>
        <v>1</v>
      </c>
      <c r="X1465" s="5">
        <f t="shared" si="45"/>
        <v>3</v>
      </c>
      <c r="Y1465" s="13">
        <v>390078000</v>
      </c>
      <c r="Z1465" s="20">
        <v>140.34</v>
      </c>
      <c r="AA1465" s="20">
        <v>348.97</v>
      </c>
      <c r="AB1465" s="20">
        <v>358.44</v>
      </c>
      <c r="AC1465" s="51"/>
    </row>
    <row r="1466" spans="1:29" s="4" customFormat="1" ht="13.5" hidden="1" customHeight="1" x14ac:dyDescent="0.25">
      <c r="A1466" s="25">
        <v>6</v>
      </c>
      <c r="B1466" s="24" t="s">
        <v>2106</v>
      </c>
      <c r="C1466" s="24" t="s">
        <v>149</v>
      </c>
      <c r="D1466" s="25">
        <v>101</v>
      </c>
      <c r="E1466" s="25" t="s">
        <v>158</v>
      </c>
      <c r="F1466" s="24" t="s">
        <v>151</v>
      </c>
      <c r="G1466" s="24" t="s">
        <v>152</v>
      </c>
      <c r="H1466" s="24" t="s">
        <v>59</v>
      </c>
      <c r="I1466" s="24"/>
      <c r="J1466" s="24" t="s">
        <v>153</v>
      </c>
      <c r="K1466" s="24" t="s">
        <v>154</v>
      </c>
      <c r="L1466" s="26">
        <v>11</v>
      </c>
      <c r="M1466" s="27">
        <v>2912</v>
      </c>
      <c r="N1466" s="28" t="s">
        <v>2126</v>
      </c>
      <c r="O1466" s="29" t="s">
        <v>1087</v>
      </c>
      <c r="P1466" s="29" t="s">
        <v>160</v>
      </c>
      <c r="Q1466" s="30">
        <v>1</v>
      </c>
      <c r="R1466" s="6" t="s">
        <v>41</v>
      </c>
      <c r="S1466" s="8">
        <v>0</v>
      </c>
      <c r="T1466" s="23">
        <v>0</v>
      </c>
      <c r="U1466" s="23">
        <v>0</v>
      </c>
      <c r="V1466" s="23">
        <v>0</v>
      </c>
      <c r="W1466" s="5">
        <f t="shared" si="44"/>
        <v>0</v>
      </c>
      <c r="X1466" s="5">
        <f t="shared" si="45"/>
        <v>1</v>
      </c>
      <c r="Y1466" s="13">
        <v>0</v>
      </c>
      <c r="Z1466" s="20">
        <v>200</v>
      </c>
      <c r="AA1466" s="20">
        <v>0</v>
      </c>
      <c r="AB1466" s="20">
        <v>0</v>
      </c>
      <c r="AC1466" s="51"/>
    </row>
    <row r="1467" spans="1:29" s="4" customFormat="1" ht="13.5" hidden="1" customHeight="1" x14ac:dyDescent="0.25">
      <c r="A1467" s="25">
        <v>6</v>
      </c>
      <c r="B1467" s="24" t="s">
        <v>2106</v>
      </c>
      <c r="C1467" s="24" t="s">
        <v>161</v>
      </c>
      <c r="D1467" s="25">
        <v>25</v>
      </c>
      <c r="E1467" s="25" t="s">
        <v>162</v>
      </c>
      <c r="F1467" s="24" t="s">
        <v>163</v>
      </c>
      <c r="G1467" s="24" t="s">
        <v>164</v>
      </c>
      <c r="H1467" s="24" t="s">
        <v>35</v>
      </c>
      <c r="I1467" s="24"/>
      <c r="J1467" s="24" t="s">
        <v>106</v>
      </c>
      <c r="K1467" s="24" t="s">
        <v>165</v>
      </c>
      <c r="L1467" s="26">
        <v>12</v>
      </c>
      <c r="M1467" s="27">
        <v>2819</v>
      </c>
      <c r="N1467" s="28" t="s">
        <v>2128</v>
      </c>
      <c r="O1467" s="29" t="s">
        <v>2129</v>
      </c>
      <c r="P1467" s="29" t="s">
        <v>55</v>
      </c>
      <c r="Q1467" s="30">
        <v>2400</v>
      </c>
      <c r="R1467" s="6" t="s">
        <v>41</v>
      </c>
      <c r="S1467" s="8">
        <v>600</v>
      </c>
      <c r="T1467" s="23">
        <v>0</v>
      </c>
      <c r="U1467" s="23">
        <v>0</v>
      </c>
      <c r="V1467" s="23">
        <v>0</v>
      </c>
      <c r="W1467" s="5">
        <f t="shared" si="44"/>
        <v>600</v>
      </c>
      <c r="X1467" s="5">
        <f t="shared" si="45"/>
        <v>1800</v>
      </c>
      <c r="Y1467" s="13">
        <v>560851000</v>
      </c>
      <c r="Z1467" s="20">
        <v>492.67</v>
      </c>
      <c r="AA1467" s="20">
        <v>506.98</v>
      </c>
      <c r="AB1467" s="20">
        <v>521.72</v>
      </c>
      <c r="AC1467" s="51"/>
    </row>
    <row r="1468" spans="1:29" s="4" customFormat="1" ht="13.5" hidden="1" customHeight="1" x14ac:dyDescent="0.25">
      <c r="A1468" s="25">
        <v>6</v>
      </c>
      <c r="B1468" s="24" t="s">
        <v>2106</v>
      </c>
      <c r="C1468" s="24" t="s">
        <v>161</v>
      </c>
      <c r="D1468" s="25">
        <v>26</v>
      </c>
      <c r="E1468" s="25" t="s">
        <v>168</v>
      </c>
      <c r="F1468" s="24" t="s">
        <v>163</v>
      </c>
      <c r="G1468" s="24" t="s">
        <v>169</v>
      </c>
      <c r="H1468" s="24" t="s">
        <v>35</v>
      </c>
      <c r="I1468" s="24"/>
      <c r="J1468" s="24" t="s">
        <v>106</v>
      </c>
      <c r="K1468" s="24" t="s">
        <v>165</v>
      </c>
      <c r="L1468" s="26">
        <v>12</v>
      </c>
      <c r="M1468" s="27">
        <v>2819</v>
      </c>
      <c r="N1468" s="28" t="s">
        <v>2128</v>
      </c>
      <c r="O1468" s="29" t="s">
        <v>1010</v>
      </c>
      <c r="P1468" s="29" t="s">
        <v>171</v>
      </c>
      <c r="Q1468" s="30">
        <v>2000</v>
      </c>
      <c r="R1468" s="6" t="s">
        <v>41</v>
      </c>
      <c r="S1468" s="8">
        <v>500</v>
      </c>
      <c r="T1468" s="23">
        <v>0</v>
      </c>
      <c r="U1468" s="23">
        <v>0</v>
      </c>
      <c r="V1468" s="23">
        <v>0</v>
      </c>
      <c r="W1468" s="5">
        <f t="shared" si="44"/>
        <v>500</v>
      </c>
      <c r="X1468" s="5">
        <f t="shared" si="45"/>
        <v>1500</v>
      </c>
      <c r="Y1468" s="13">
        <v>707149000</v>
      </c>
      <c r="Z1468" s="20">
        <v>665.1</v>
      </c>
      <c r="AA1468" s="20">
        <v>684.43</v>
      </c>
      <c r="AB1468" s="20">
        <v>704.32</v>
      </c>
      <c r="AC1468" s="51"/>
    </row>
    <row r="1469" spans="1:29" s="4" customFormat="1" ht="13.5" hidden="1" customHeight="1" x14ac:dyDescent="0.25">
      <c r="A1469" s="25">
        <v>6</v>
      </c>
      <c r="B1469" s="24" t="s">
        <v>2106</v>
      </c>
      <c r="C1469" s="24" t="s">
        <v>161</v>
      </c>
      <c r="D1469" s="25">
        <v>27</v>
      </c>
      <c r="E1469" s="25" t="s">
        <v>172</v>
      </c>
      <c r="F1469" s="24" t="s">
        <v>163</v>
      </c>
      <c r="G1469" s="24" t="s">
        <v>173</v>
      </c>
      <c r="H1469" s="24" t="s">
        <v>35</v>
      </c>
      <c r="I1469" s="24"/>
      <c r="J1469" s="24" t="s">
        <v>106</v>
      </c>
      <c r="K1469" s="24" t="s">
        <v>165</v>
      </c>
      <c r="L1469" s="26">
        <v>12</v>
      </c>
      <c r="M1469" s="27">
        <v>2819</v>
      </c>
      <c r="N1469" s="28" t="s">
        <v>2128</v>
      </c>
      <c r="O1469" s="29" t="s">
        <v>2063</v>
      </c>
      <c r="P1469" s="29" t="s">
        <v>40</v>
      </c>
      <c r="Q1469" s="30">
        <v>2000</v>
      </c>
      <c r="R1469" s="6" t="s">
        <v>41</v>
      </c>
      <c r="S1469" s="8">
        <v>500</v>
      </c>
      <c r="T1469" s="23">
        <v>0</v>
      </c>
      <c r="U1469" s="23">
        <v>0</v>
      </c>
      <c r="V1469" s="23">
        <v>0</v>
      </c>
      <c r="W1469" s="5">
        <f t="shared" si="44"/>
        <v>500</v>
      </c>
      <c r="X1469" s="5">
        <f t="shared" si="45"/>
        <v>1500</v>
      </c>
      <c r="Y1469" s="13">
        <v>752017000</v>
      </c>
      <c r="Z1469" s="20">
        <v>704.52</v>
      </c>
      <c r="AA1469" s="20">
        <v>724.99</v>
      </c>
      <c r="AB1469" s="20">
        <v>746.06</v>
      </c>
      <c r="AC1469" s="51"/>
    </row>
    <row r="1470" spans="1:29" s="4" customFormat="1" ht="13.5" hidden="1" customHeight="1" x14ac:dyDescent="0.25">
      <c r="A1470" s="25">
        <v>6</v>
      </c>
      <c r="B1470" s="24" t="s">
        <v>2106</v>
      </c>
      <c r="C1470" s="24" t="s">
        <v>175</v>
      </c>
      <c r="D1470" s="25">
        <v>30</v>
      </c>
      <c r="E1470" s="25" t="s">
        <v>176</v>
      </c>
      <c r="F1470" s="24" t="s">
        <v>163</v>
      </c>
      <c r="G1470" s="24" t="s">
        <v>177</v>
      </c>
      <c r="H1470" s="24" t="s">
        <v>35</v>
      </c>
      <c r="I1470" s="24"/>
      <c r="J1470" s="24" t="s">
        <v>106</v>
      </c>
      <c r="K1470" s="24" t="s">
        <v>178</v>
      </c>
      <c r="L1470" s="26">
        <v>13</v>
      </c>
      <c r="M1470" s="27">
        <v>2811</v>
      </c>
      <c r="N1470" s="28" t="s">
        <v>2130</v>
      </c>
      <c r="O1470" s="29" t="s">
        <v>180</v>
      </c>
      <c r="P1470" s="29" t="s">
        <v>47</v>
      </c>
      <c r="Q1470" s="30">
        <v>4</v>
      </c>
      <c r="R1470" s="6" t="s">
        <v>41</v>
      </c>
      <c r="S1470" s="8">
        <v>1</v>
      </c>
      <c r="T1470" s="23">
        <v>0</v>
      </c>
      <c r="U1470" s="23">
        <v>0</v>
      </c>
      <c r="V1470" s="23">
        <v>0</v>
      </c>
      <c r="W1470" s="5">
        <f t="shared" si="44"/>
        <v>1</v>
      </c>
      <c r="X1470" s="5">
        <f t="shared" si="45"/>
        <v>3</v>
      </c>
      <c r="Y1470" s="13">
        <v>191866000</v>
      </c>
      <c r="Z1470" s="20">
        <v>163.84</v>
      </c>
      <c r="AA1470" s="20">
        <v>175.87</v>
      </c>
      <c r="AB1470" s="20">
        <v>188.25</v>
      </c>
      <c r="AC1470" s="51"/>
    </row>
    <row r="1471" spans="1:29" s="4" customFormat="1" ht="13.5" hidden="1" customHeight="1" x14ac:dyDescent="0.25">
      <c r="A1471" s="25">
        <v>6</v>
      </c>
      <c r="B1471" s="24" t="s">
        <v>2106</v>
      </c>
      <c r="C1471" s="24" t="s">
        <v>175</v>
      </c>
      <c r="D1471" s="25">
        <v>31</v>
      </c>
      <c r="E1471" s="25" t="s">
        <v>181</v>
      </c>
      <c r="F1471" s="24" t="s">
        <v>163</v>
      </c>
      <c r="G1471" s="24" t="s">
        <v>177</v>
      </c>
      <c r="H1471" s="24" t="s">
        <v>35</v>
      </c>
      <c r="I1471" s="24"/>
      <c r="J1471" s="24" t="s">
        <v>106</v>
      </c>
      <c r="K1471" s="24" t="s">
        <v>178</v>
      </c>
      <c r="L1471" s="26">
        <v>13</v>
      </c>
      <c r="M1471" s="27">
        <v>2811</v>
      </c>
      <c r="N1471" s="28" t="s">
        <v>2130</v>
      </c>
      <c r="O1471" s="29" t="s">
        <v>182</v>
      </c>
      <c r="P1471" s="29" t="s">
        <v>183</v>
      </c>
      <c r="Q1471" s="30">
        <v>4</v>
      </c>
      <c r="R1471" s="6" t="s">
        <v>41</v>
      </c>
      <c r="S1471" s="8">
        <v>1</v>
      </c>
      <c r="T1471" s="23">
        <v>0</v>
      </c>
      <c r="U1471" s="23">
        <v>0</v>
      </c>
      <c r="V1471" s="23">
        <v>0</v>
      </c>
      <c r="W1471" s="5">
        <f t="shared" si="44"/>
        <v>1</v>
      </c>
      <c r="X1471" s="5">
        <f t="shared" si="45"/>
        <v>3</v>
      </c>
      <c r="Y1471" s="13">
        <v>279248000</v>
      </c>
      <c r="Z1471" s="20">
        <v>250</v>
      </c>
      <c r="AA1471" s="20">
        <v>250</v>
      </c>
      <c r="AB1471" s="20">
        <v>250</v>
      </c>
      <c r="AC1471" s="51"/>
    </row>
    <row r="1472" spans="1:29" s="4" customFormat="1" ht="13.5" hidden="1" customHeight="1" x14ac:dyDescent="0.25">
      <c r="A1472" s="25">
        <v>6</v>
      </c>
      <c r="B1472" s="24" t="s">
        <v>2106</v>
      </c>
      <c r="C1472" s="24" t="s">
        <v>186</v>
      </c>
      <c r="D1472" s="25">
        <v>33</v>
      </c>
      <c r="E1472" s="25" t="s">
        <v>187</v>
      </c>
      <c r="F1472" s="24" t="s">
        <v>188</v>
      </c>
      <c r="G1472" s="24" t="s">
        <v>189</v>
      </c>
      <c r="H1472" s="24" t="s">
        <v>59</v>
      </c>
      <c r="I1472" s="24"/>
      <c r="J1472" s="24" t="s">
        <v>106</v>
      </c>
      <c r="K1472" s="24" t="s">
        <v>190</v>
      </c>
      <c r="L1472" s="26">
        <v>14</v>
      </c>
      <c r="M1472" s="27">
        <v>2929</v>
      </c>
      <c r="N1472" s="28" t="s">
        <v>2131</v>
      </c>
      <c r="O1472" s="29" t="s">
        <v>2132</v>
      </c>
      <c r="P1472" s="29" t="s">
        <v>193</v>
      </c>
      <c r="Q1472" s="30">
        <v>44</v>
      </c>
      <c r="R1472" s="6" t="s">
        <v>41</v>
      </c>
      <c r="S1472" s="8">
        <v>11</v>
      </c>
      <c r="T1472" s="23">
        <v>0</v>
      </c>
      <c r="U1472" s="23">
        <v>0</v>
      </c>
      <c r="V1472" s="23">
        <v>0</v>
      </c>
      <c r="W1472" s="5">
        <f t="shared" si="44"/>
        <v>11</v>
      </c>
      <c r="X1472" s="5">
        <f t="shared" si="45"/>
        <v>33</v>
      </c>
      <c r="Y1472" s="13">
        <v>234569000</v>
      </c>
      <c r="Z1472" s="20">
        <v>210</v>
      </c>
      <c r="AA1472" s="20">
        <v>210</v>
      </c>
      <c r="AB1472" s="20">
        <v>210</v>
      </c>
      <c r="AC1472" s="51"/>
    </row>
    <row r="1473" spans="1:29" s="4" customFormat="1" ht="13.5" hidden="1" customHeight="1" x14ac:dyDescent="0.25">
      <c r="A1473" s="25">
        <v>6</v>
      </c>
      <c r="B1473" s="24" t="s">
        <v>2106</v>
      </c>
      <c r="C1473" s="24" t="s">
        <v>186</v>
      </c>
      <c r="D1473" s="25">
        <v>38</v>
      </c>
      <c r="E1473" s="25" t="s">
        <v>194</v>
      </c>
      <c r="F1473" s="24" t="s">
        <v>188</v>
      </c>
      <c r="G1473" s="24" t="s">
        <v>195</v>
      </c>
      <c r="H1473" s="24" t="s">
        <v>35</v>
      </c>
      <c r="I1473" s="24"/>
      <c r="J1473" s="24" t="s">
        <v>106</v>
      </c>
      <c r="K1473" s="24" t="s">
        <v>190</v>
      </c>
      <c r="L1473" s="26">
        <v>14</v>
      </c>
      <c r="M1473" s="27">
        <v>2929</v>
      </c>
      <c r="N1473" s="28" t="s">
        <v>2131</v>
      </c>
      <c r="O1473" s="29" t="s">
        <v>1187</v>
      </c>
      <c r="P1473" s="29" t="s">
        <v>197</v>
      </c>
      <c r="Q1473" s="30">
        <v>40</v>
      </c>
      <c r="R1473" s="6" t="s">
        <v>41</v>
      </c>
      <c r="S1473" s="8">
        <v>10</v>
      </c>
      <c r="T1473" s="23">
        <v>0</v>
      </c>
      <c r="U1473" s="23">
        <v>0</v>
      </c>
      <c r="V1473" s="23">
        <v>0</v>
      </c>
      <c r="W1473" s="5">
        <f t="shared" si="44"/>
        <v>10</v>
      </c>
      <c r="X1473" s="5">
        <f t="shared" si="45"/>
        <v>30</v>
      </c>
      <c r="Y1473" s="13">
        <v>804236000</v>
      </c>
      <c r="Z1473" s="20">
        <v>720</v>
      </c>
      <c r="AA1473" s="20">
        <v>720</v>
      </c>
      <c r="AB1473" s="20">
        <v>720</v>
      </c>
      <c r="AC1473" s="51"/>
    </row>
    <row r="1474" spans="1:29" s="4" customFormat="1" ht="13.5" hidden="1" customHeight="1" x14ac:dyDescent="0.25">
      <c r="A1474" s="25">
        <v>6</v>
      </c>
      <c r="B1474" s="24" t="s">
        <v>2106</v>
      </c>
      <c r="C1474" s="24" t="s">
        <v>186</v>
      </c>
      <c r="D1474" s="25">
        <v>39</v>
      </c>
      <c r="E1474" s="25" t="s">
        <v>198</v>
      </c>
      <c r="F1474" s="24" t="s">
        <v>188</v>
      </c>
      <c r="G1474" s="24" t="s">
        <v>195</v>
      </c>
      <c r="H1474" s="24" t="s">
        <v>35</v>
      </c>
      <c r="I1474" s="24"/>
      <c r="J1474" s="24" t="s">
        <v>106</v>
      </c>
      <c r="K1474" s="24" t="s">
        <v>190</v>
      </c>
      <c r="L1474" s="26">
        <v>14</v>
      </c>
      <c r="M1474" s="27">
        <v>2929</v>
      </c>
      <c r="N1474" s="28" t="s">
        <v>2131</v>
      </c>
      <c r="O1474" s="29" t="s">
        <v>2068</v>
      </c>
      <c r="P1474" s="29" t="s">
        <v>200</v>
      </c>
      <c r="Q1474" s="30">
        <v>800</v>
      </c>
      <c r="R1474" s="6" t="s">
        <v>41</v>
      </c>
      <c r="S1474" s="8">
        <v>200</v>
      </c>
      <c r="T1474" s="23">
        <v>0</v>
      </c>
      <c r="U1474" s="23">
        <v>0</v>
      </c>
      <c r="V1474" s="23">
        <v>0</v>
      </c>
      <c r="W1474" s="5">
        <f t="shared" si="44"/>
        <v>200</v>
      </c>
      <c r="X1474" s="5">
        <f t="shared" si="45"/>
        <v>600</v>
      </c>
      <c r="Y1474" s="13">
        <v>269153000</v>
      </c>
      <c r="Z1474" s="20">
        <v>273.72000000000003</v>
      </c>
      <c r="AA1474" s="20">
        <v>305.51</v>
      </c>
      <c r="AB1474" s="20">
        <v>338.22</v>
      </c>
      <c r="AC1474" s="51"/>
    </row>
    <row r="1475" spans="1:29" s="4" customFormat="1" ht="13.5" hidden="1" customHeight="1" x14ac:dyDescent="0.25">
      <c r="A1475" s="25">
        <v>6</v>
      </c>
      <c r="B1475" s="24" t="s">
        <v>2106</v>
      </c>
      <c r="C1475" s="24" t="s">
        <v>186</v>
      </c>
      <c r="D1475" s="25">
        <v>40</v>
      </c>
      <c r="E1475" s="25" t="s">
        <v>201</v>
      </c>
      <c r="F1475" s="24" t="s">
        <v>188</v>
      </c>
      <c r="G1475" s="24" t="s">
        <v>195</v>
      </c>
      <c r="H1475" s="24" t="s">
        <v>35</v>
      </c>
      <c r="I1475" s="24"/>
      <c r="J1475" s="24" t="s">
        <v>106</v>
      </c>
      <c r="K1475" s="24" t="s">
        <v>190</v>
      </c>
      <c r="L1475" s="26">
        <v>14</v>
      </c>
      <c r="M1475" s="27">
        <v>2929</v>
      </c>
      <c r="N1475" s="28" t="s">
        <v>2131</v>
      </c>
      <c r="O1475" s="29" t="s">
        <v>1531</v>
      </c>
      <c r="P1475" s="29" t="s">
        <v>203</v>
      </c>
      <c r="Q1475" s="30">
        <v>20</v>
      </c>
      <c r="R1475" s="6" t="s">
        <v>41</v>
      </c>
      <c r="S1475" s="8">
        <v>5</v>
      </c>
      <c r="T1475" s="23">
        <v>0</v>
      </c>
      <c r="U1475" s="23">
        <v>0</v>
      </c>
      <c r="V1475" s="23">
        <v>0</v>
      </c>
      <c r="W1475" s="5">
        <f t="shared" si="44"/>
        <v>5</v>
      </c>
      <c r="X1475" s="5">
        <f t="shared" si="45"/>
        <v>15</v>
      </c>
      <c r="Y1475" s="13">
        <v>111790000</v>
      </c>
      <c r="Z1475" s="20">
        <v>100</v>
      </c>
      <c r="AA1475" s="20">
        <v>100</v>
      </c>
      <c r="AB1475" s="20">
        <v>100</v>
      </c>
      <c r="AC1475" s="51"/>
    </row>
    <row r="1476" spans="1:29" s="4" customFormat="1" ht="13.5" hidden="1" customHeight="1" x14ac:dyDescent="0.25">
      <c r="A1476" s="25">
        <v>6</v>
      </c>
      <c r="B1476" s="24" t="s">
        <v>2106</v>
      </c>
      <c r="C1476" s="24" t="s">
        <v>186</v>
      </c>
      <c r="D1476" s="25">
        <v>34</v>
      </c>
      <c r="E1476" s="25" t="s">
        <v>204</v>
      </c>
      <c r="F1476" s="24" t="s">
        <v>188</v>
      </c>
      <c r="G1476" s="24" t="s">
        <v>205</v>
      </c>
      <c r="H1476" s="24" t="s">
        <v>35</v>
      </c>
      <c r="I1476" s="24"/>
      <c r="J1476" s="24" t="s">
        <v>106</v>
      </c>
      <c r="K1476" s="24" t="s">
        <v>190</v>
      </c>
      <c r="L1476" s="26">
        <v>15</v>
      </c>
      <c r="M1476" s="27">
        <v>2916</v>
      </c>
      <c r="N1476" s="28" t="s">
        <v>2133</v>
      </c>
      <c r="O1476" s="29" t="s">
        <v>2134</v>
      </c>
      <c r="P1476" s="29" t="s">
        <v>208</v>
      </c>
      <c r="Q1476" s="30">
        <v>40</v>
      </c>
      <c r="R1476" s="6" t="s">
        <v>41</v>
      </c>
      <c r="S1476" s="8">
        <v>10</v>
      </c>
      <c r="T1476" s="23">
        <v>0</v>
      </c>
      <c r="U1476" s="23">
        <v>0</v>
      </c>
      <c r="V1476" s="23">
        <v>0</v>
      </c>
      <c r="W1476" s="5">
        <f t="shared" si="44"/>
        <v>10</v>
      </c>
      <c r="X1476" s="5">
        <f t="shared" si="45"/>
        <v>30</v>
      </c>
      <c r="Y1476" s="13">
        <v>268078000</v>
      </c>
      <c r="Z1476" s="20">
        <v>240</v>
      </c>
      <c r="AA1476" s="20">
        <v>240</v>
      </c>
      <c r="AB1476" s="20">
        <v>240</v>
      </c>
      <c r="AC1476" s="51"/>
    </row>
    <row r="1477" spans="1:29" s="4" customFormat="1" ht="13.5" hidden="1" customHeight="1" x14ac:dyDescent="0.25">
      <c r="A1477" s="25">
        <v>6</v>
      </c>
      <c r="B1477" s="24" t="s">
        <v>2106</v>
      </c>
      <c r="C1477" s="24" t="s">
        <v>186</v>
      </c>
      <c r="D1477" s="25">
        <v>35</v>
      </c>
      <c r="E1477" s="25" t="s">
        <v>209</v>
      </c>
      <c r="F1477" s="24" t="s">
        <v>188</v>
      </c>
      <c r="G1477" s="24" t="s">
        <v>205</v>
      </c>
      <c r="H1477" s="24" t="s">
        <v>35</v>
      </c>
      <c r="I1477" s="24"/>
      <c r="J1477" s="24" t="s">
        <v>106</v>
      </c>
      <c r="K1477" s="24" t="s">
        <v>190</v>
      </c>
      <c r="L1477" s="26">
        <v>15</v>
      </c>
      <c r="M1477" s="27">
        <v>2916</v>
      </c>
      <c r="N1477" s="28" t="s">
        <v>2133</v>
      </c>
      <c r="O1477" s="29" t="s">
        <v>2135</v>
      </c>
      <c r="P1477" s="29" t="s">
        <v>211</v>
      </c>
      <c r="Q1477" s="30">
        <v>2000</v>
      </c>
      <c r="R1477" s="6" t="s">
        <v>41</v>
      </c>
      <c r="S1477" s="8">
        <v>500</v>
      </c>
      <c r="T1477" s="23">
        <v>0</v>
      </c>
      <c r="U1477" s="23">
        <v>0</v>
      </c>
      <c r="V1477" s="23">
        <v>0</v>
      </c>
      <c r="W1477" s="5">
        <f t="shared" si="44"/>
        <v>500</v>
      </c>
      <c r="X1477" s="5">
        <f t="shared" si="45"/>
        <v>1500</v>
      </c>
      <c r="Y1477" s="13">
        <v>742801000</v>
      </c>
      <c r="Z1477" s="20">
        <v>660</v>
      </c>
      <c r="AA1477" s="20">
        <v>670</v>
      </c>
      <c r="AB1477" s="20">
        <v>680</v>
      </c>
      <c r="AC1477" s="51"/>
    </row>
    <row r="1478" spans="1:29" s="4" customFormat="1" ht="13.5" hidden="1" customHeight="1" x14ac:dyDescent="0.25">
      <c r="A1478" s="32">
        <v>6</v>
      </c>
      <c r="B1478" s="31" t="s">
        <v>2106</v>
      </c>
      <c r="C1478" s="31" t="s">
        <v>186</v>
      </c>
      <c r="D1478" s="32">
        <v>36</v>
      </c>
      <c r="E1478" s="32" t="s">
        <v>212</v>
      </c>
      <c r="F1478" s="31" t="s">
        <v>188</v>
      </c>
      <c r="G1478" s="31" t="s">
        <v>205</v>
      </c>
      <c r="H1478" s="31" t="s">
        <v>35</v>
      </c>
      <c r="I1478" s="31"/>
      <c r="J1478" s="31" t="s">
        <v>106</v>
      </c>
      <c r="K1478" s="31" t="s">
        <v>190</v>
      </c>
      <c r="L1478" s="33">
        <v>15</v>
      </c>
      <c r="M1478" s="34">
        <v>2916</v>
      </c>
      <c r="N1478" s="35" t="s">
        <v>2133</v>
      </c>
      <c r="O1478" s="36" t="s">
        <v>2136</v>
      </c>
      <c r="P1478" s="36" t="s">
        <v>200</v>
      </c>
      <c r="Q1478" s="37">
        <v>2000</v>
      </c>
      <c r="R1478" s="7" t="s">
        <v>41</v>
      </c>
      <c r="S1478" s="9">
        <v>500</v>
      </c>
      <c r="T1478" s="23">
        <v>0</v>
      </c>
      <c r="U1478" s="23">
        <v>0</v>
      </c>
      <c r="V1478" s="23">
        <v>0</v>
      </c>
      <c r="W1478" s="5">
        <f t="shared" si="44"/>
        <v>500</v>
      </c>
      <c r="X1478" s="5">
        <f t="shared" si="45"/>
        <v>1500</v>
      </c>
      <c r="Y1478" s="14">
        <v>686952000</v>
      </c>
      <c r="Z1478" s="20">
        <v>610</v>
      </c>
      <c r="AA1478" s="20">
        <v>620</v>
      </c>
      <c r="AB1478" s="21">
        <v>630</v>
      </c>
      <c r="AC1478" s="52"/>
    </row>
    <row r="1479" spans="1:29" s="4" customFormat="1" ht="13.5" hidden="1" customHeight="1" x14ac:dyDescent="0.25">
      <c r="A1479" s="25">
        <v>6</v>
      </c>
      <c r="B1479" s="24" t="s">
        <v>2106</v>
      </c>
      <c r="C1479" s="24" t="s">
        <v>186</v>
      </c>
      <c r="D1479" s="25">
        <v>37</v>
      </c>
      <c r="E1479" s="25" t="s">
        <v>214</v>
      </c>
      <c r="F1479" s="24" t="s">
        <v>188</v>
      </c>
      <c r="G1479" s="24" t="s">
        <v>205</v>
      </c>
      <c r="H1479" s="24" t="s">
        <v>35</v>
      </c>
      <c r="I1479" s="24"/>
      <c r="J1479" s="24" t="s">
        <v>106</v>
      </c>
      <c r="K1479" s="24" t="s">
        <v>190</v>
      </c>
      <c r="L1479" s="26">
        <v>15</v>
      </c>
      <c r="M1479" s="27">
        <v>2916</v>
      </c>
      <c r="N1479" s="28" t="s">
        <v>2133</v>
      </c>
      <c r="O1479" s="29" t="s">
        <v>2072</v>
      </c>
      <c r="P1479" s="29" t="s">
        <v>64</v>
      </c>
      <c r="Q1479" s="30">
        <v>800</v>
      </c>
      <c r="R1479" s="6" t="s">
        <v>41</v>
      </c>
      <c r="S1479" s="8">
        <v>200</v>
      </c>
      <c r="T1479" s="23">
        <v>0</v>
      </c>
      <c r="U1479" s="23">
        <v>0</v>
      </c>
      <c r="V1479" s="23">
        <v>0</v>
      </c>
      <c r="W1479" s="5">
        <f t="shared" si="44"/>
        <v>200</v>
      </c>
      <c r="X1479" s="5">
        <f t="shared" si="45"/>
        <v>600</v>
      </c>
      <c r="Y1479" s="13">
        <v>299274000</v>
      </c>
      <c r="Z1479" s="20">
        <v>288.24</v>
      </c>
      <c r="AA1479" s="20">
        <v>320.49</v>
      </c>
      <c r="AB1479" s="20">
        <v>354.28</v>
      </c>
      <c r="AC1479" s="51"/>
    </row>
    <row r="1480" spans="1:29" s="4" customFormat="1" ht="13.5" hidden="1" customHeight="1" x14ac:dyDescent="0.25">
      <c r="A1480" s="25">
        <v>6</v>
      </c>
      <c r="B1480" s="24" t="s">
        <v>2106</v>
      </c>
      <c r="C1480" s="24" t="s">
        <v>216</v>
      </c>
      <c r="D1480" s="25">
        <v>43</v>
      </c>
      <c r="E1480" s="25" t="s">
        <v>217</v>
      </c>
      <c r="F1480" s="24" t="s">
        <v>163</v>
      </c>
      <c r="G1480" s="24" t="s">
        <v>218</v>
      </c>
      <c r="H1480" s="24" t="s">
        <v>35</v>
      </c>
      <c r="I1480" s="24"/>
      <c r="J1480" s="24" t="s">
        <v>106</v>
      </c>
      <c r="K1480" s="24" t="s">
        <v>219</v>
      </c>
      <c r="L1480" s="26">
        <v>16</v>
      </c>
      <c r="M1480" s="27">
        <v>2867</v>
      </c>
      <c r="N1480" s="28" t="s">
        <v>2137</v>
      </c>
      <c r="O1480" s="29" t="s">
        <v>221</v>
      </c>
      <c r="P1480" s="29" t="s">
        <v>84</v>
      </c>
      <c r="Q1480" s="30">
        <v>2000</v>
      </c>
      <c r="R1480" s="6" t="s">
        <v>41</v>
      </c>
      <c r="S1480" s="8">
        <v>500</v>
      </c>
      <c r="T1480" s="23">
        <v>0</v>
      </c>
      <c r="U1480" s="23">
        <v>0</v>
      </c>
      <c r="V1480" s="23">
        <v>0</v>
      </c>
      <c r="W1480" s="5">
        <f t="shared" si="44"/>
        <v>500</v>
      </c>
      <c r="X1480" s="5">
        <f t="shared" si="45"/>
        <v>1500</v>
      </c>
      <c r="Y1480" s="13">
        <v>171079000</v>
      </c>
      <c r="Z1480" s="20">
        <v>139</v>
      </c>
      <c r="AA1480" s="20">
        <v>160.47999999999999</v>
      </c>
      <c r="AB1480" s="20">
        <v>182.58</v>
      </c>
      <c r="AC1480" s="51"/>
    </row>
    <row r="1481" spans="1:29" s="4" customFormat="1" ht="13.5" hidden="1" customHeight="1" x14ac:dyDescent="0.25">
      <c r="A1481" s="25">
        <v>6</v>
      </c>
      <c r="B1481" s="24" t="s">
        <v>2106</v>
      </c>
      <c r="C1481" s="24" t="s">
        <v>216</v>
      </c>
      <c r="D1481" s="25">
        <v>44</v>
      </c>
      <c r="E1481" s="25" t="s">
        <v>222</v>
      </c>
      <c r="F1481" s="24" t="s">
        <v>163</v>
      </c>
      <c r="G1481" s="24" t="s">
        <v>218</v>
      </c>
      <c r="H1481" s="24" t="s">
        <v>35</v>
      </c>
      <c r="I1481" s="24"/>
      <c r="J1481" s="24" t="s">
        <v>106</v>
      </c>
      <c r="K1481" s="24" t="s">
        <v>219</v>
      </c>
      <c r="L1481" s="26">
        <v>16</v>
      </c>
      <c r="M1481" s="27">
        <v>2867</v>
      </c>
      <c r="N1481" s="28" t="s">
        <v>2137</v>
      </c>
      <c r="O1481" s="29" t="s">
        <v>2138</v>
      </c>
      <c r="P1481" s="29" t="s">
        <v>224</v>
      </c>
      <c r="Q1481" s="30">
        <v>4000</v>
      </c>
      <c r="R1481" s="6" t="s">
        <v>41</v>
      </c>
      <c r="S1481" s="8">
        <v>1000</v>
      </c>
      <c r="T1481" s="23">
        <v>0</v>
      </c>
      <c r="U1481" s="23">
        <v>0</v>
      </c>
      <c r="V1481" s="23">
        <v>0</v>
      </c>
      <c r="W1481" s="5">
        <f t="shared" ref="W1481:W1512" si="46">IF(R1481="Constante",SUM(S1481:V1481)/4,IF(R1481="Suma",SUM(S1481:V1481),0))</f>
        <v>1000</v>
      </c>
      <c r="X1481" s="5">
        <f t="shared" ref="X1481:X1512" si="47">Q1481-W1481</f>
        <v>3000</v>
      </c>
      <c r="Y1481" s="13">
        <v>335098000</v>
      </c>
      <c r="Z1481" s="20">
        <v>300</v>
      </c>
      <c r="AA1481" s="20">
        <v>300</v>
      </c>
      <c r="AB1481" s="20">
        <v>300</v>
      </c>
      <c r="AC1481" s="51"/>
    </row>
    <row r="1482" spans="1:29" s="4" customFormat="1" ht="13.5" hidden="1" customHeight="1" x14ac:dyDescent="0.25">
      <c r="A1482" s="25">
        <v>6</v>
      </c>
      <c r="B1482" s="24" t="s">
        <v>2106</v>
      </c>
      <c r="C1482" s="24" t="s">
        <v>216</v>
      </c>
      <c r="D1482" s="25">
        <v>45</v>
      </c>
      <c r="E1482" s="25" t="s">
        <v>225</v>
      </c>
      <c r="F1482" s="24" t="s">
        <v>163</v>
      </c>
      <c r="G1482" s="24" t="s">
        <v>218</v>
      </c>
      <c r="H1482" s="24" t="s">
        <v>35</v>
      </c>
      <c r="I1482" s="24"/>
      <c r="J1482" s="24" t="s">
        <v>106</v>
      </c>
      <c r="K1482" s="24" t="s">
        <v>219</v>
      </c>
      <c r="L1482" s="26">
        <v>16</v>
      </c>
      <c r="M1482" s="27">
        <v>2867</v>
      </c>
      <c r="N1482" s="28" t="s">
        <v>2137</v>
      </c>
      <c r="O1482" s="29" t="s">
        <v>471</v>
      </c>
      <c r="P1482" s="29" t="s">
        <v>227</v>
      </c>
      <c r="Q1482" s="30">
        <v>4000</v>
      </c>
      <c r="R1482" s="6" t="s">
        <v>41</v>
      </c>
      <c r="S1482" s="8">
        <v>1000</v>
      </c>
      <c r="T1482" s="23">
        <v>0</v>
      </c>
      <c r="U1482" s="23">
        <v>0</v>
      </c>
      <c r="V1482" s="23">
        <v>0</v>
      </c>
      <c r="W1482" s="5">
        <f t="shared" si="46"/>
        <v>1000</v>
      </c>
      <c r="X1482" s="5">
        <f t="shared" si="47"/>
        <v>3000</v>
      </c>
      <c r="Y1482" s="13">
        <v>335098000</v>
      </c>
      <c r="Z1482" s="20">
        <v>300</v>
      </c>
      <c r="AA1482" s="20">
        <v>300</v>
      </c>
      <c r="AB1482" s="20">
        <v>300</v>
      </c>
      <c r="AC1482" s="51"/>
    </row>
    <row r="1483" spans="1:29" s="4" customFormat="1" ht="13.5" hidden="1" customHeight="1" x14ac:dyDescent="0.25">
      <c r="A1483" s="25">
        <v>6</v>
      </c>
      <c r="B1483" s="24" t="s">
        <v>2106</v>
      </c>
      <c r="C1483" s="24" t="s">
        <v>228</v>
      </c>
      <c r="D1483" s="25">
        <v>50</v>
      </c>
      <c r="E1483" s="25" t="s">
        <v>229</v>
      </c>
      <c r="F1483" s="24" t="s">
        <v>230</v>
      </c>
      <c r="G1483" s="24" t="s">
        <v>231</v>
      </c>
      <c r="H1483" s="24" t="s">
        <v>59</v>
      </c>
      <c r="I1483" s="24" t="s">
        <v>232</v>
      </c>
      <c r="J1483" s="24" t="s">
        <v>233</v>
      </c>
      <c r="K1483" s="24" t="s">
        <v>234</v>
      </c>
      <c r="L1483" s="26">
        <v>17</v>
      </c>
      <c r="M1483" s="27">
        <v>2808</v>
      </c>
      <c r="N1483" s="28" t="s">
        <v>2139</v>
      </c>
      <c r="O1483" s="29" t="s">
        <v>236</v>
      </c>
      <c r="P1483" s="29" t="s">
        <v>64</v>
      </c>
      <c r="Q1483" s="30">
        <v>12</v>
      </c>
      <c r="R1483" s="6" t="s">
        <v>41</v>
      </c>
      <c r="S1483" s="8">
        <v>3</v>
      </c>
      <c r="T1483" s="23">
        <v>0</v>
      </c>
      <c r="U1483" s="23">
        <v>0</v>
      </c>
      <c r="V1483" s="23">
        <v>0</v>
      </c>
      <c r="W1483" s="5">
        <f t="shared" si="46"/>
        <v>3</v>
      </c>
      <c r="X1483" s="5">
        <f t="shared" si="47"/>
        <v>9</v>
      </c>
      <c r="Y1483" s="13">
        <v>893596000</v>
      </c>
      <c r="Z1483" s="20">
        <v>800</v>
      </c>
      <c r="AA1483" s="20">
        <v>800</v>
      </c>
      <c r="AB1483" s="20">
        <v>800</v>
      </c>
      <c r="AC1483" s="51"/>
    </row>
    <row r="1484" spans="1:29" s="4" customFormat="1" ht="13.5" hidden="1" customHeight="1" x14ac:dyDescent="0.25">
      <c r="A1484" s="25">
        <v>6</v>
      </c>
      <c r="B1484" s="24" t="s">
        <v>2106</v>
      </c>
      <c r="C1484" s="24" t="s">
        <v>228</v>
      </c>
      <c r="D1484" s="25">
        <v>51</v>
      </c>
      <c r="E1484" s="25" t="s">
        <v>237</v>
      </c>
      <c r="F1484" s="24" t="s">
        <v>230</v>
      </c>
      <c r="G1484" s="24" t="s">
        <v>238</v>
      </c>
      <c r="H1484" s="24" t="s">
        <v>59</v>
      </c>
      <c r="I1484" s="24" t="s">
        <v>232</v>
      </c>
      <c r="J1484" s="24" t="s">
        <v>233</v>
      </c>
      <c r="K1484" s="24" t="s">
        <v>234</v>
      </c>
      <c r="L1484" s="26">
        <v>17</v>
      </c>
      <c r="M1484" s="27">
        <v>2808</v>
      </c>
      <c r="N1484" s="28" t="s">
        <v>2139</v>
      </c>
      <c r="O1484" s="29" t="s">
        <v>1024</v>
      </c>
      <c r="P1484" s="29" t="s">
        <v>240</v>
      </c>
      <c r="Q1484" s="30">
        <v>200</v>
      </c>
      <c r="R1484" s="6" t="s">
        <v>41</v>
      </c>
      <c r="S1484" s="8">
        <v>50</v>
      </c>
      <c r="T1484" s="23">
        <v>0</v>
      </c>
      <c r="U1484" s="23">
        <v>0</v>
      </c>
      <c r="V1484" s="23">
        <v>0</v>
      </c>
      <c r="W1484" s="5">
        <f t="shared" si="46"/>
        <v>50</v>
      </c>
      <c r="X1484" s="5">
        <f t="shared" si="47"/>
        <v>150</v>
      </c>
      <c r="Y1484" s="13">
        <v>1196381000</v>
      </c>
      <c r="Z1484" s="20">
        <v>1026.68</v>
      </c>
      <c r="AA1484" s="20">
        <v>1069.8499999999999</v>
      </c>
      <c r="AB1484" s="20">
        <v>1117.21</v>
      </c>
      <c r="AC1484" s="51"/>
    </row>
    <row r="1485" spans="1:29" s="4" customFormat="1" ht="13.5" hidden="1" customHeight="1" x14ac:dyDescent="0.25">
      <c r="A1485" s="25">
        <v>6</v>
      </c>
      <c r="B1485" s="24" t="s">
        <v>2106</v>
      </c>
      <c r="C1485" s="24" t="s">
        <v>228</v>
      </c>
      <c r="D1485" s="25">
        <v>52</v>
      </c>
      <c r="E1485" s="25" t="s">
        <v>241</v>
      </c>
      <c r="F1485" s="24" t="s">
        <v>230</v>
      </c>
      <c r="G1485" s="24" t="s">
        <v>238</v>
      </c>
      <c r="H1485" s="24" t="s">
        <v>59</v>
      </c>
      <c r="I1485" s="24" t="s">
        <v>232</v>
      </c>
      <c r="J1485" s="24" t="s">
        <v>233</v>
      </c>
      <c r="K1485" s="24" t="s">
        <v>234</v>
      </c>
      <c r="L1485" s="26">
        <v>17</v>
      </c>
      <c r="M1485" s="27">
        <v>2808</v>
      </c>
      <c r="N1485" s="28" t="s">
        <v>2139</v>
      </c>
      <c r="O1485" s="29" t="s">
        <v>2140</v>
      </c>
      <c r="P1485" s="29" t="s">
        <v>243</v>
      </c>
      <c r="Q1485" s="30">
        <v>200</v>
      </c>
      <c r="R1485" s="6" t="s">
        <v>41</v>
      </c>
      <c r="S1485" s="8">
        <v>50</v>
      </c>
      <c r="T1485" s="23">
        <v>0</v>
      </c>
      <c r="U1485" s="23">
        <v>0</v>
      </c>
      <c r="V1485" s="23">
        <v>0</v>
      </c>
      <c r="W1485" s="5">
        <f t="shared" si="46"/>
        <v>50</v>
      </c>
      <c r="X1485" s="5">
        <f t="shared" si="47"/>
        <v>150</v>
      </c>
      <c r="Y1485" s="13">
        <v>3518535000</v>
      </c>
      <c r="Z1485" s="20">
        <v>3100</v>
      </c>
      <c r="AA1485" s="20">
        <v>3200</v>
      </c>
      <c r="AB1485" s="20">
        <v>3300</v>
      </c>
      <c r="AC1485" s="51"/>
    </row>
    <row r="1486" spans="1:29" s="4" customFormat="1" ht="13.5" hidden="1" customHeight="1" x14ac:dyDescent="0.25">
      <c r="A1486" s="25">
        <v>6</v>
      </c>
      <c r="B1486" s="24" t="s">
        <v>2106</v>
      </c>
      <c r="C1486" s="24" t="s">
        <v>244</v>
      </c>
      <c r="D1486" s="25">
        <v>54</v>
      </c>
      <c r="E1486" s="25" t="s">
        <v>245</v>
      </c>
      <c r="F1486" s="24" t="s">
        <v>246</v>
      </c>
      <c r="G1486" s="24" t="s">
        <v>247</v>
      </c>
      <c r="H1486" s="24" t="s">
        <v>35</v>
      </c>
      <c r="I1486" s="24"/>
      <c r="J1486" s="24" t="s">
        <v>233</v>
      </c>
      <c r="K1486" s="24" t="s">
        <v>248</v>
      </c>
      <c r="L1486" s="26">
        <v>18</v>
      </c>
      <c r="M1486" s="27">
        <v>2898</v>
      </c>
      <c r="N1486" s="28" t="s">
        <v>2141</v>
      </c>
      <c r="O1486" s="29" t="s">
        <v>250</v>
      </c>
      <c r="P1486" s="29" t="s">
        <v>40</v>
      </c>
      <c r="Q1486" s="30">
        <v>8</v>
      </c>
      <c r="R1486" s="6" t="s">
        <v>41</v>
      </c>
      <c r="S1486" s="8">
        <v>2</v>
      </c>
      <c r="T1486" s="23">
        <v>0</v>
      </c>
      <c r="U1486" s="23">
        <v>0</v>
      </c>
      <c r="V1486" s="23">
        <v>0</v>
      </c>
      <c r="W1486" s="5">
        <f t="shared" si="46"/>
        <v>2</v>
      </c>
      <c r="X1486" s="5">
        <f t="shared" si="47"/>
        <v>6</v>
      </c>
      <c r="Y1486" s="13">
        <v>841277000</v>
      </c>
      <c r="Z1486" s="20">
        <v>739</v>
      </c>
      <c r="AA1486" s="20">
        <v>760.48</v>
      </c>
      <c r="AB1486" s="20">
        <v>782.58</v>
      </c>
      <c r="AC1486" s="51"/>
    </row>
    <row r="1487" spans="1:29" s="4" customFormat="1" ht="13.5" hidden="1" customHeight="1" x14ac:dyDescent="0.25">
      <c r="A1487" s="25">
        <v>6</v>
      </c>
      <c r="B1487" s="24" t="s">
        <v>2106</v>
      </c>
      <c r="C1487" s="24" t="s">
        <v>244</v>
      </c>
      <c r="D1487" s="25">
        <v>55</v>
      </c>
      <c r="E1487" s="25" t="s">
        <v>251</v>
      </c>
      <c r="F1487" s="24" t="s">
        <v>252</v>
      </c>
      <c r="G1487" s="24" t="s">
        <v>253</v>
      </c>
      <c r="H1487" s="24" t="s">
        <v>35</v>
      </c>
      <c r="I1487" s="24"/>
      <c r="J1487" s="24" t="s">
        <v>233</v>
      </c>
      <c r="K1487" s="24" t="s">
        <v>248</v>
      </c>
      <c r="L1487" s="26">
        <v>18</v>
      </c>
      <c r="M1487" s="27">
        <v>2898</v>
      </c>
      <c r="N1487" s="28" t="s">
        <v>2141</v>
      </c>
      <c r="O1487" s="29" t="s">
        <v>2142</v>
      </c>
      <c r="P1487" s="29" t="s">
        <v>255</v>
      </c>
      <c r="Q1487" s="30">
        <v>40</v>
      </c>
      <c r="R1487" s="6" t="s">
        <v>41</v>
      </c>
      <c r="S1487" s="8">
        <v>10</v>
      </c>
      <c r="T1487" s="23">
        <v>0</v>
      </c>
      <c r="U1487" s="23">
        <v>0</v>
      </c>
      <c r="V1487" s="23">
        <v>0</v>
      </c>
      <c r="W1487" s="5">
        <f t="shared" si="46"/>
        <v>10</v>
      </c>
      <c r="X1487" s="5">
        <f t="shared" si="47"/>
        <v>30</v>
      </c>
      <c r="Y1487" s="13">
        <v>616701000</v>
      </c>
      <c r="Z1487" s="20">
        <v>542.66999999999996</v>
      </c>
      <c r="AA1487" s="20">
        <v>556.98</v>
      </c>
      <c r="AB1487" s="20">
        <v>571.72</v>
      </c>
      <c r="AC1487" s="51"/>
    </row>
    <row r="1488" spans="1:29" s="4" customFormat="1" ht="13.5" hidden="1" customHeight="1" x14ac:dyDescent="0.25">
      <c r="A1488" s="25">
        <v>6</v>
      </c>
      <c r="B1488" s="24" t="s">
        <v>2106</v>
      </c>
      <c r="C1488" s="24" t="s">
        <v>186</v>
      </c>
      <c r="D1488" s="25">
        <v>56</v>
      </c>
      <c r="E1488" s="25" t="s">
        <v>256</v>
      </c>
      <c r="F1488" s="24" t="s">
        <v>188</v>
      </c>
      <c r="G1488" s="24" t="s">
        <v>257</v>
      </c>
      <c r="H1488" s="24" t="s">
        <v>35</v>
      </c>
      <c r="I1488" s="24"/>
      <c r="J1488" s="24" t="s">
        <v>233</v>
      </c>
      <c r="K1488" s="24" t="s">
        <v>258</v>
      </c>
      <c r="L1488" s="26">
        <v>19</v>
      </c>
      <c r="M1488" s="27">
        <v>2924</v>
      </c>
      <c r="N1488" s="28" t="s">
        <v>2143</v>
      </c>
      <c r="O1488" s="29" t="s">
        <v>2144</v>
      </c>
      <c r="P1488" s="29" t="s">
        <v>261</v>
      </c>
      <c r="Q1488" s="30">
        <v>45</v>
      </c>
      <c r="R1488" s="6" t="s">
        <v>41</v>
      </c>
      <c r="S1488" s="8">
        <v>11</v>
      </c>
      <c r="T1488" s="23">
        <v>0</v>
      </c>
      <c r="U1488" s="23">
        <v>0</v>
      </c>
      <c r="V1488" s="23">
        <v>0</v>
      </c>
      <c r="W1488" s="5">
        <f t="shared" si="46"/>
        <v>11</v>
      </c>
      <c r="X1488" s="5">
        <f t="shared" si="47"/>
        <v>34</v>
      </c>
      <c r="Y1488" s="13">
        <v>560851000</v>
      </c>
      <c r="Z1488" s="20">
        <v>492.67</v>
      </c>
      <c r="AA1488" s="20">
        <v>506.98</v>
      </c>
      <c r="AB1488" s="20">
        <v>521.72</v>
      </c>
      <c r="AC1488" s="51"/>
    </row>
    <row r="1489" spans="1:29" s="4" customFormat="1" ht="13.5" hidden="1" customHeight="1" x14ac:dyDescent="0.25">
      <c r="A1489" s="25">
        <v>6</v>
      </c>
      <c r="B1489" s="24" t="s">
        <v>2106</v>
      </c>
      <c r="C1489" s="24" t="s">
        <v>244</v>
      </c>
      <c r="D1489" s="25">
        <v>58</v>
      </c>
      <c r="E1489" s="25" t="s">
        <v>267</v>
      </c>
      <c r="F1489" s="24" t="s">
        <v>252</v>
      </c>
      <c r="G1489" s="24" t="s">
        <v>268</v>
      </c>
      <c r="H1489" s="24" t="s">
        <v>35</v>
      </c>
      <c r="I1489" s="24"/>
      <c r="J1489" s="24" t="s">
        <v>233</v>
      </c>
      <c r="K1489" s="24" t="s">
        <v>258</v>
      </c>
      <c r="L1489" s="26">
        <v>20</v>
      </c>
      <c r="M1489" s="27">
        <v>2879</v>
      </c>
      <c r="N1489" s="28" t="s">
        <v>2145</v>
      </c>
      <c r="O1489" s="29" t="s">
        <v>2146</v>
      </c>
      <c r="P1489" s="29" t="s">
        <v>270</v>
      </c>
      <c r="Q1489" s="30">
        <v>300</v>
      </c>
      <c r="R1489" s="6" t="s">
        <v>41</v>
      </c>
      <c r="S1489" s="8">
        <v>75</v>
      </c>
      <c r="T1489" s="23">
        <v>0</v>
      </c>
      <c r="U1489" s="23">
        <v>0</v>
      </c>
      <c r="V1489" s="23">
        <v>0</v>
      </c>
      <c r="W1489" s="5">
        <f t="shared" si="46"/>
        <v>75</v>
      </c>
      <c r="X1489" s="5">
        <f t="shared" si="47"/>
        <v>225</v>
      </c>
      <c r="Y1489" s="13">
        <v>560851000</v>
      </c>
      <c r="Z1489" s="20">
        <v>492.67</v>
      </c>
      <c r="AA1489" s="20">
        <v>506.98</v>
      </c>
      <c r="AB1489" s="20">
        <v>521.72</v>
      </c>
      <c r="AC1489" s="51"/>
    </row>
    <row r="1490" spans="1:29" s="4" customFormat="1" ht="13.5" hidden="1" customHeight="1" x14ac:dyDescent="0.25">
      <c r="A1490" s="25">
        <v>6</v>
      </c>
      <c r="B1490" s="24" t="s">
        <v>2106</v>
      </c>
      <c r="C1490" s="24" t="s">
        <v>186</v>
      </c>
      <c r="D1490" s="25">
        <v>60</v>
      </c>
      <c r="E1490" s="25" t="s">
        <v>489</v>
      </c>
      <c r="F1490" s="24" t="s">
        <v>272</v>
      </c>
      <c r="G1490" s="24" t="s">
        <v>273</v>
      </c>
      <c r="H1490" s="24" t="s">
        <v>35</v>
      </c>
      <c r="I1490" s="24"/>
      <c r="J1490" s="24" t="s">
        <v>274</v>
      </c>
      <c r="K1490" s="24" t="s">
        <v>275</v>
      </c>
      <c r="L1490" s="26">
        <v>22</v>
      </c>
      <c r="M1490" s="27">
        <v>2905</v>
      </c>
      <c r="N1490" s="28" t="s">
        <v>2147</v>
      </c>
      <c r="O1490" s="29" t="s">
        <v>2148</v>
      </c>
      <c r="P1490" s="29" t="s">
        <v>492</v>
      </c>
      <c r="Q1490" s="30">
        <v>4500</v>
      </c>
      <c r="R1490" s="6" t="s">
        <v>41</v>
      </c>
      <c r="S1490" s="8">
        <v>1125</v>
      </c>
      <c r="T1490" s="23">
        <v>0</v>
      </c>
      <c r="U1490" s="23">
        <v>0</v>
      </c>
      <c r="V1490" s="23">
        <v>0</v>
      </c>
      <c r="W1490" s="5">
        <f t="shared" si="46"/>
        <v>1125</v>
      </c>
      <c r="X1490" s="5">
        <f t="shared" si="47"/>
        <v>3375</v>
      </c>
      <c r="Y1490" s="13">
        <v>1250989000</v>
      </c>
      <c r="Z1490" s="20">
        <v>1314.04</v>
      </c>
      <c r="AA1490" s="20">
        <v>894.73</v>
      </c>
      <c r="AB1490" s="20">
        <v>1246.8900000000001</v>
      </c>
      <c r="AC1490" s="51"/>
    </row>
    <row r="1491" spans="1:29" s="4" customFormat="1" ht="13.5" hidden="1" customHeight="1" x14ac:dyDescent="0.25">
      <c r="A1491" s="25">
        <v>6</v>
      </c>
      <c r="B1491" s="24" t="s">
        <v>2106</v>
      </c>
      <c r="C1491" s="24" t="s">
        <v>186</v>
      </c>
      <c r="D1491" s="25">
        <v>61</v>
      </c>
      <c r="E1491" s="25" t="s">
        <v>271</v>
      </c>
      <c r="F1491" s="24" t="s">
        <v>272</v>
      </c>
      <c r="G1491" s="24" t="s">
        <v>273</v>
      </c>
      <c r="H1491" s="24" t="s">
        <v>35</v>
      </c>
      <c r="I1491" s="24"/>
      <c r="J1491" s="24" t="s">
        <v>274</v>
      </c>
      <c r="K1491" s="24" t="s">
        <v>275</v>
      </c>
      <c r="L1491" s="26">
        <v>22</v>
      </c>
      <c r="M1491" s="27">
        <v>2905</v>
      </c>
      <c r="N1491" s="28" t="s">
        <v>2147</v>
      </c>
      <c r="O1491" s="29" t="s">
        <v>945</v>
      </c>
      <c r="P1491" s="29" t="s">
        <v>67</v>
      </c>
      <c r="Q1491" s="30">
        <v>1</v>
      </c>
      <c r="R1491" s="6" t="s">
        <v>41</v>
      </c>
      <c r="S1491" s="8">
        <v>1</v>
      </c>
      <c r="T1491" s="23">
        <v>0</v>
      </c>
      <c r="U1491" s="23">
        <v>0</v>
      </c>
      <c r="V1491" s="23">
        <v>0</v>
      </c>
      <c r="W1491" s="5">
        <f t="shared" si="46"/>
        <v>1</v>
      </c>
      <c r="X1491" s="5">
        <f t="shared" si="47"/>
        <v>0</v>
      </c>
      <c r="Y1491" s="13">
        <v>500000000</v>
      </c>
      <c r="Z1491" s="20">
        <v>0</v>
      </c>
      <c r="AA1491" s="20">
        <v>0</v>
      </c>
      <c r="AB1491" s="20">
        <v>0</v>
      </c>
      <c r="AC1491" s="51"/>
    </row>
    <row r="1492" spans="1:29" s="4" customFormat="1" ht="13.5" hidden="1" customHeight="1" x14ac:dyDescent="0.25">
      <c r="A1492" s="25">
        <v>6</v>
      </c>
      <c r="B1492" s="24" t="s">
        <v>2106</v>
      </c>
      <c r="C1492" s="24" t="s">
        <v>278</v>
      </c>
      <c r="D1492" s="25">
        <v>67</v>
      </c>
      <c r="E1492" s="25" t="s">
        <v>279</v>
      </c>
      <c r="F1492" s="24" t="s">
        <v>280</v>
      </c>
      <c r="G1492" s="24" t="s">
        <v>281</v>
      </c>
      <c r="H1492" s="24" t="s">
        <v>35</v>
      </c>
      <c r="I1492" s="24"/>
      <c r="J1492" s="24" t="s">
        <v>274</v>
      </c>
      <c r="K1492" s="24" t="s">
        <v>282</v>
      </c>
      <c r="L1492" s="26">
        <v>23</v>
      </c>
      <c r="M1492" s="27">
        <v>2875</v>
      </c>
      <c r="N1492" s="28" t="s">
        <v>2149</v>
      </c>
      <c r="O1492" s="29" t="s">
        <v>1124</v>
      </c>
      <c r="P1492" s="29" t="s">
        <v>285</v>
      </c>
      <c r="Q1492" s="30">
        <v>12</v>
      </c>
      <c r="R1492" s="6" t="s">
        <v>41</v>
      </c>
      <c r="S1492" s="8">
        <v>3</v>
      </c>
      <c r="T1492" s="23">
        <v>0</v>
      </c>
      <c r="U1492" s="23">
        <v>0</v>
      </c>
      <c r="V1492" s="23">
        <v>0</v>
      </c>
      <c r="W1492" s="5">
        <f t="shared" si="46"/>
        <v>3</v>
      </c>
      <c r="X1492" s="5">
        <f t="shared" si="47"/>
        <v>9</v>
      </c>
      <c r="Y1492" s="13">
        <v>284267000</v>
      </c>
      <c r="Z1492" s="20">
        <v>170</v>
      </c>
      <c r="AA1492" s="20">
        <v>171.64</v>
      </c>
      <c r="AB1492" s="20">
        <v>175.63</v>
      </c>
      <c r="AC1492" s="51"/>
    </row>
    <row r="1493" spans="1:29" s="4" customFormat="1" ht="13.5" hidden="1" customHeight="1" x14ac:dyDescent="0.25">
      <c r="A1493" s="25">
        <v>6</v>
      </c>
      <c r="B1493" s="24" t="s">
        <v>2106</v>
      </c>
      <c r="C1493" s="24" t="s">
        <v>278</v>
      </c>
      <c r="D1493" s="25">
        <v>68</v>
      </c>
      <c r="E1493" s="25" t="s">
        <v>286</v>
      </c>
      <c r="F1493" s="24" t="s">
        <v>280</v>
      </c>
      <c r="G1493" s="24" t="s">
        <v>281</v>
      </c>
      <c r="H1493" s="24" t="s">
        <v>35</v>
      </c>
      <c r="I1493" s="24"/>
      <c r="J1493" s="24" t="s">
        <v>274</v>
      </c>
      <c r="K1493" s="24" t="s">
        <v>282</v>
      </c>
      <c r="L1493" s="26">
        <v>23</v>
      </c>
      <c r="M1493" s="27">
        <v>2875</v>
      </c>
      <c r="N1493" s="28" t="s">
        <v>2149</v>
      </c>
      <c r="O1493" s="29" t="s">
        <v>1294</v>
      </c>
      <c r="P1493" s="29" t="s">
        <v>288</v>
      </c>
      <c r="Q1493" s="30">
        <v>16</v>
      </c>
      <c r="R1493" s="6" t="s">
        <v>41</v>
      </c>
      <c r="S1493" s="8">
        <v>0</v>
      </c>
      <c r="T1493" s="23">
        <v>0</v>
      </c>
      <c r="U1493" s="23">
        <v>0</v>
      </c>
      <c r="V1493" s="23">
        <v>0</v>
      </c>
      <c r="W1493" s="5">
        <f t="shared" si="46"/>
        <v>0</v>
      </c>
      <c r="X1493" s="5">
        <f t="shared" si="47"/>
        <v>16</v>
      </c>
      <c r="Y1493" s="13">
        <v>0</v>
      </c>
      <c r="Z1493" s="20">
        <v>160</v>
      </c>
      <c r="AA1493" s="20">
        <v>0</v>
      </c>
      <c r="AB1493" s="20">
        <v>170</v>
      </c>
      <c r="AC1493" s="51"/>
    </row>
    <row r="1494" spans="1:29" s="4" customFormat="1" ht="13.5" hidden="1" customHeight="1" x14ac:dyDescent="0.25">
      <c r="A1494" s="25">
        <v>6</v>
      </c>
      <c r="B1494" s="24" t="s">
        <v>2106</v>
      </c>
      <c r="C1494" s="24" t="s">
        <v>278</v>
      </c>
      <c r="D1494" s="25">
        <v>70</v>
      </c>
      <c r="E1494" s="25" t="s">
        <v>289</v>
      </c>
      <c r="F1494" s="24" t="s">
        <v>280</v>
      </c>
      <c r="G1494" s="24" t="s">
        <v>281</v>
      </c>
      <c r="H1494" s="24" t="s">
        <v>35</v>
      </c>
      <c r="I1494" s="24"/>
      <c r="J1494" s="24" t="s">
        <v>274</v>
      </c>
      <c r="K1494" s="24" t="s">
        <v>282</v>
      </c>
      <c r="L1494" s="26">
        <v>23</v>
      </c>
      <c r="M1494" s="27">
        <v>2875</v>
      </c>
      <c r="N1494" s="28" t="s">
        <v>2149</v>
      </c>
      <c r="O1494" s="29" t="s">
        <v>2150</v>
      </c>
      <c r="P1494" s="29" t="s">
        <v>291</v>
      </c>
      <c r="Q1494" s="30">
        <v>2000</v>
      </c>
      <c r="R1494" s="6" t="s">
        <v>41</v>
      </c>
      <c r="S1494" s="8">
        <v>1000</v>
      </c>
      <c r="T1494" s="23">
        <v>0</v>
      </c>
      <c r="U1494" s="23">
        <v>0</v>
      </c>
      <c r="V1494" s="23">
        <v>0</v>
      </c>
      <c r="W1494" s="5">
        <f t="shared" si="46"/>
        <v>1000</v>
      </c>
      <c r="X1494" s="5">
        <f t="shared" si="47"/>
        <v>1000</v>
      </c>
      <c r="Y1494" s="13">
        <v>182000000</v>
      </c>
      <c r="Z1494" s="20">
        <v>0</v>
      </c>
      <c r="AA1494" s="20">
        <v>192.03</v>
      </c>
      <c r="AB1494" s="20">
        <v>0</v>
      </c>
      <c r="AC1494" s="51"/>
    </row>
    <row r="1495" spans="1:29" s="4" customFormat="1" ht="13.5" hidden="1" customHeight="1" x14ac:dyDescent="0.25">
      <c r="A1495" s="25">
        <v>6</v>
      </c>
      <c r="B1495" s="24" t="s">
        <v>2106</v>
      </c>
      <c r="C1495" s="24" t="s">
        <v>278</v>
      </c>
      <c r="D1495" s="25">
        <v>71</v>
      </c>
      <c r="E1495" s="25" t="s">
        <v>292</v>
      </c>
      <c r="F1495" s="24" t="s">
        <v>280</v>
      </c>
      <c r="G1495" s="24" t="s">
        <v>281</v>
      </c>
      <c r="H1495" s="24" t="s">
        <v>35</v>
      </c>
      <c r="I1495" s="24"/>
      <c r="J1495" s="24" t="s">
        <v>274</v>
      </c>
      <c r="K1495" s="24" t="s">
        <v>282</v>
      </c>
      <c r="L1495" s="26">
        <v>23</v>
      </c>
      <c r="M1495" s="27">
        <v>2875</v>
      </c>
      <c r="N1495" s="28" t="s">
        <v>2149</v>
      </c>
      <c r="O1495" s="29" t="s">
        <v>2151</v>
      </c>
      <c r="P1495" s="29" t="s">
        <v>294</v>
      </c>
      <c r="Q1495" s="30">
        <v>6000</v>
      </c>
      <c r="R1495" s="6" t="s">
        <v>41</v>
      </c>
      <c r="S1495" s="8">
        <v>1500</v>
      </c>
      <c r="T1495" s="23">
        <v>0</v>
      </c>
      <c r="U1495" s="23">
        <v>0</v>
      </c>
      <c r="V1495" s="23">
        <v>0</v>
      </c>
      <c r="W1495" s="5">
        <f t="shared" si="46"/>
        <v>1500</v>
      </c>
      <c r="X1495" s="5">
        <f t="shared" si="47"/>
        <v>4500</v>
      </c>
      <c r="Y1495" s="13">
        <v>250206000</v>
      </c>
      <c r="Z1495" s="20">
        <v>228.03</v>
      </c>
      <c r="AA1495" s="20">
        <v>217.97</v>
      </c>
      <c r="AB1495" s="20">
        <v>240</v>
      </c>
      <c r="AC1495" s="51"/>
    </row>
    <row r="1496" spans="1:29" s="4" customFormat="1" ht="13.5" hidden="1" customHeight="1" x14ac:dyDescent="0.25">
      <c r="A1496" s="25">
        <v>6</v>
      </c>
      <c r="B1496" s="24" t="s">
        <v>2106</v>
      </c>
      <c r="C1496" s="24" t="s">
        <v>278</v>
      </c>
      <c r="D1496" s="25">
        <v>76</v>
      </c>
      <c r="E1496" s="25" t="s">
        <v>302</v>
      </c>
      <c r="F1496" s="24" t="s">
        <v>280</v>
      </c>
      <c r="G1496" s="24" t="s">
        <v>303</v>
      </c>
      <c r="H1496" s="24" t="s">
        <v>35</v>
      </c>
      <c r="I1496" s="24"/>
      <c r="J1496" s="24" t="s">
        <v>274</v>
      </c>
      <c r="K1496" s="24" t="s">
        <v>282</v>
      </c>
      <c r="L1496" s="26">
        <v>23</v>
      </c>
      <c r="M1496" s="27">
        <v>2875</v>
      </c>
      <c r="N1496" s="28" t="s">
        <v>2149</v>
      </c>
      <c r="O1496" s="29" t="s">
        <v>500</v>
      </c>
      <c r="P1496" s="29" t="s">
        <v>305</v>
      </c>
      <c r="Q1496" s="30">
        <v>3000</v>
      </c>
      <c r="R1496" s="6" t="s">
        <v>41</v>
      </c>
      <c r="S1496" s="8">
        <v>750</v>
      </c>
      <c r="T1496" s="23">
        <v>0</v>
      </c>
      <c r="U1496" s="23">
        <v>0</v>
      </c>
      <c r="V1496" s="23">
        <v>0</v>
      </c>
      <c r="W1496" s="5">
        <f t="shared" si="46"/>
        <v>750</v>
      </c>
      <c r="X1496" s="5">
        <f t="shared" si="47"/>
        <v>2250</v>
      </c>
      <c r="Y1496" s="13">
        <v>745532000</v>
      </c>
      <c r="Z1496" s="20">
        <v>611.49</v>
      </c>
      <c r="AA1496" s="20">
        <v>688.1</v>
      </c>
      <c r="AB1496" s="20">
        <v>705.2</v>
      </c>
      <c r="AC1496" s="51"/>
    </row>
    <row r="1497" spans="1:29" s="4" customFormat="1" ht="13.5" hidden="1" customHeight="1" x14ac:dyDescent="0.25">
      <c r="A1497" s="25">
        <v>6</v>
      </c>
      <c r="B1497" s="24" t="s">
        <v>2106</v>
      </c>
      <c r="C1497" s="24" t="s">
        <v>88</v>
      </c>
      <c r="D1497" s="25">
        <v>77</v>
      </c>
      <c r="E1497" s="25" t="s">
        <v>316</v>
      </c>
      <c r="F1497" s="24" t="s">
        <v>90</v>
      </c>
      <c r="G1497" s="24" t="s">
        <v>317</v>
      </c>
      <c r="H1497" s="24" t="s">
        <v>35</v>
      </c>
      <c r="I1497" s="24" t="s">
        <v>92</v>
      </c>
      <c r="J1497" s="24" t="s">
        <v>274</v>
      </c>
      <c r="K1497" s="24" t="s">
        <v>318</v>
      </c>
      <c r="L1497" s="26">
        <v>25</v>
      </c>
      <c r="M1497" s="27">
        <v>2914</v>
      </c>
      <c r="N1497" s="28" t="s">
        <v>2152</v>
      </c>
      <c r="O1497" s="29" t="s">
        <v>2153</v>
      </c>
      <c r="P1497" s="29" t="s">
        <v>321</v>
      </c>
      <c r="Q1497" s="30">
        <v>7.5</v>
      </c>
      <c r="R1497" s="6" t="s">
        <v>41</v>
      </c>
      <c r="S1497" s="8">
        <v>1.5</v>
      </c>
      <c r="T1497" s="23">
        <v>0</v>
      </c>
      <c r="U1497" s="23">
        <v>0</v>
      </c>
      <c r="V1497" s="23">
        <v>0</v>
      </c>
      <c r="W1497" s="5">
        <f t="shared" si="46"/>
        <v>1.5</v>
      </c>
      <c r="X1497" s="5">
        <f t="shared" si="47"/>
        <v>6</v>
      </c>
      <c r="Y1497" s="13">
        <v>8011310000</v>
      </c>
      <c r="Z1497" s="20">
        <v>7527.97</v>
      </c>
      <c r="AA1497" s="20">
        <v>7746.73</v>
      </c>
      <c r="AB1497" s="20">
        <v>7971.89</v>
      </c>
      <c r="AC1497" s="51"/>
    </row>
    <row r="1498" spans="1:29" s="4" customFormat="1" ht="13.5" hidden="1" customHeight="1" x14ac:dyDescent="0.25">
      <c r="A1498" s="25">
        <v>6</v>
      </c>
      <c r="B1498" s="24" t="s">
        <v>2106</v>
      </c>
      <c r="C1498" s="24" t="s">
        <v>216</v>
      </c>
      <c r="D1498" s="25">
        <v>79</v>
      </c>
      <c r="E1498" s="25" t="s">
        <v>325</v>
      </c>
      <c r="F1498" s="24" t="s">
        <v>280</v>
      </c>
      <c r="G1498" s="24" t="s">
        <v>326</v>
      </c>
      <c r="H1498" s="24" t="s">
        <v>59</v>
      </c>
      <c r="I1498" s="24"/>
      <c r="J1498" s="24" t="s">
        <v>274</v>
      </c>
      <c r="K1498" s="24" t="s">
        <v>327</v>
      </c>
      <c r="L1498" s="26">
        <v>26</v>
      </c>
      <c r="M1498" s="27">
        <v>2869</v>
      </c>
      <c r="N1498" s="28" t="s">
        <v>2154</v>
      </c>
      <c r="O1498" s="29" t="s">
        <v>2155</v>
      </c>
      <c r="P1498" s="29" t="s">
        <v>330</v>
      </c>
      <c r="Q1498" s="30">
        <v>4</v>
      </c>
      <c r="R1498" s="6" t="s">
        <v>41</v>
      </c>
      <c r="S1498" s="8">
        <v>1</v>
      </c>
      <c r="T1498" s="23">
        <v>0</v>
      </c>
      <c r="U1498" s="23">
        <v>0</v>
      </c>
      <c r="V1498" s="23">
        <v>0</v>
      </c>
      <c r="W1498" s="5">
        <f t="shared" si="46"/>
        <v>1</v>
      </c>
      <c r="X1498" s="5">
        <f t="shared" si="47"/>
        <v>3</v>
      </c>
      <c r="Y1498" s="13">
        <v>189889000</v>
      </c>
      <c r="Z1498" s="20">
        <v>170</v>
      </c>
      <c r="AA1498" s="20">
        <v>170</v>
      </c>
      <c r="AB1498" s="20">
        <v>170</v>
      </c>
      <c r="AC1498" s="51"/>
    </row>
    <row r="1499" spans="1:29" s="4" customFormat="1" ht="13.5" hidden="1" customHeight="1" x14ac:dyDescent="0.25">
      <c r="A1499" s="25">
        <v>6</v>
      </c>
      <c r="B1499" s="24" t="s">
        <v>2106</v>
      </c>
      <c r="C1499" s="24" t="s">
        <v>101</v>
      </c>
      <c r="D1499" s="25">
        <v>82</v>
      </c>
      <c r="E1499" s="25" t="s">
        <v>334</v>
      </c>
      <c r="F1499" s="24" t="s">
        <v>272</v>
      </c>
      <c r="G1499" s="24" t="s">
        <v>335</v>
      </c>
      <c r="H1499" s="24" t="s">
        <v>35</v>
      </c>
      <c r="I1499" s="24"/>
      <c r="J1499" s="24" t="s">
        <v>274</v>
      </c>
      <c r="K1499" s="24" t="s">
        <v>336</v>
      </c>
      <c r="L1499" s="26">
        <v>28</v>
      </c>
      <c r="M1499" s="27">
        <v>2910</v>
      </c>
      <c r="N1499" s="28" t="s">
        <v>2156</v>
      </c>
      <c r="O1499" s="29" t="s">
        <v>1472</v>
      </c>
      <c r="P1499" s="29" t="s">
        <v>64</v>
      </c>
      <c r="Q1499" s="30">
        <v>10</v>
      </c>
      <c r="R1499" s="6" t="s">
        <v>41</v>
      </c>
      <c r="S1499" s="8">
        <v>3</v>
      </c>
      <c r="T1499" s="23">
        <v>0</v>
      </c>
      <c r="U1499" s="23">
        <v>0</v>
      </c>
      <c r="V1499" s="23">
        <v>0</v>
      </c>
      <c r="W1499" s="5">
        <f t="shared" si="46"/>
        <v>3</v>
      </c>
      <c r="X1499" s="5">
        <f t="shared" si="47"/>
        <v>7</v>
      </c>
      <c r="Y1499" s="13">
        <v>464347000</v>
      </c>
      <c r="Z1499" s="20">
        <v>200</v>
      </c>
      <c r="AA1499" s="20">
        <v>300</v>
      </c>
      <c r="AB1499" s="20">
        <v>300</v>
      </c>
      <c r="AC1499" s="51"/>
    </row>
    <row r="1500" spans="1:29" s="4" customFormat="1" ht="13.5" hidden="1" customHeight="1" x14ac:dyDescent="0.25">
      <c r="A1500" s="25">
        <v>6</v>
      </c>
      <c r="B1500" s="24" t="s">
        <v>2106</v>
      </c>
      <c r="C1500" s="24" t="s">
        <v>101</v>
      </c>
      <c r="D1500" s="25">
        <v>84</v>
      </c>
      <c r="E1500" s="25" t="s">
        <v>341</v>
      </c>
      <c r="F1500" s="24" t="s">
        <v>272</v>
      </c>
      <c r="G1500" s="24" t="s">
        <v>335</v>
      </c>
      <c r="H1500" s="24" t="s">
        <v>35</v>
      </c>
      <c r="I1500" s="24"/>
      <c r="J1500" s="24" t="s">
        <v>274</v>
      </c>
      <c r="K1500" s="24" t="s">
        <v>336</v>
      </c>
      <c r="L1500" s="26">
        <v>28</v>
      </c>
      <c r="M1500" s="27">
        <v>2910</v>
      </c>
      <c r="N1500" s="28" t="s">
        <v>2156</v>
      </c>
      <c r="O1500" s="29" t="s">
        <v>1303</v>
      </c>
      <c r="P1500" s="29" t="s">
        <v>64</v>
      </c>
      <c r="Q1500" s="30">
        <v>1</v>
      </c>
      <c r="R1500" s="6" t="s">
        <v>41</v>
      </c>
      <c r="S1500" s="8">
        <v>0</v>
      </c>
      <c r="T1500" s="23">
        <v>0</v>
      </c>
      <c r="U1500" s="23">
        <v>0</v>
      </c>
      <c r="V1500" s="23">
        <v>0</v>
      </c>
      <c r="W1500" s="5">
        <f t="shared" si="46"/>
        <v>0</v>
      </c>
      <c r="X1500" s="5">
        <f t="shared" si="47"/>
        <v>1</v>
      </c>
      <c r="Y1500" s="13">
        <v>0</v>
      </c>
      <c r="Z1500" s="20">
        <v>0</v>
      </c>
      <c r="AA1500" s="20">
        <v>400</v>
      </c>
      <c r="AB1500" s="20">
        <v>0</v>
      </c>
      <c r="AC1500" s="51"/>
    </row>
    <row r="1501" spans="1:29" s="4" customFormat="1" ht="13.5" hidden="1" customHeight="1" x14ac:dyDescent="0.25">
      <c r="A1501" s="25">
        <v>6</v>
      </c>
      <c r="B1501" s="24" t="s">
        <v>2106</v>
      </c>
      <c r="C1501" s="24" t="s">
        <v>101</v>
      </c>
      <c r="D1501" s="25">
        <v>85</v>
      </c>
      <c r="E1501" s="25" t="s">
        <v>343</v>
      </c>
      <c r="F1501" s="24" t="s">
        <v>272</v>
      </c>
      <c r="G1501" s="24" t="s">
        <v>335</v>
      </c>
      <c r="H1501" s="24" t="s">
        <v>35</v>
      </c>
      <c r="I1501" s="24"/>
      <c r="J1501" s="24" t="s">
        <v>274</v>
      </c>
      <c r="K1501" s="24" t="s">
        <v>336</v>
      </c>
      <c r="L1501" s="26">
        <v>28</v>
      </c>
      <c r="M1501" s="27">
        <v>2910</v>
      </c>
      <c r="N1501" s="28" t="s">
        <v>2156</v>
      </c>
      <c r="O1501" s="29" t="s">
        <v>2157</v>
      </c>
      <c r="P1501" s="29" t="s">
        <v>64</v>
      </c>
      <c r="Q1501" s="30">
        <v>1</v>
      </c>
      <c r="R1501" s="6" t="s">
        <v>41</v>
      </c>
      <c r="S1501" s="8">
        <v>0</v>
      </c>
      <c r="T1501" s="23">
        <v>0</v>
      </c>
      <c r="U1501" s="23">
        <v>0</v>
      </c>
      <c r="V1501" s="23">
        <v>0</v>
      </c>
      <c r="W1501" s="5">
        <f t="shared" si="46"/>
        <v>0</v>
      </c>
      <c r="X1501" s="5">
        <f t="shared" si="47"/>
        <v>1</v>
      </c>
      <c r="Y1501" s="13">
        <v>0</v>
      </c>
      <c r="Z1501" s="20">
        <v>300</v>
      </c>
      <c r="AA1501" s="20">
        <v>0</v>
      </c>
      <c r="AB1501" s="20">
        <v>0</v>
      </c>
      <c r="AC1501" s="51"/>
    </row>
    <row r="1502" spans="1:29" s="4" customFormat="1" ht="13.5" hidden="1" customHeight="1" x14ac:dyDescent="0.25">
      <c r="A1502" s="25">
        <v>6</v>
      </c>
      <c r="B1502" s="24" t="s">
        <v>2106</v>
      </c>
      <c r="C1502" s="24" t="s">
        <v>101</v>
      </c>
      <c r="D1502" s="25">
        <v>88</v>
      </c>
      <c r="E1502" s="25" t="s">
        <v>345</v>
      </c>
      <c r="F1502" s="24" t="s">
        <v>272</v>
      </c>
      <c r="G1502" s="24" t="s">
        <v>335</v>
      </c>
      <c r="H1502" s="24" t="s">
        <v>35</v>
      </c>
      <c r="I1502" s="24"/>
      <c r="J1502" s="24" t="s">
        <v>274</v>
      </c>
      <c r="K1502" s="24" t="s">
        <v>336</v>
      </c>
      <c r="L1502" s="26">
        <v>28</v>
      </c>
      <c r="M1502" s="27">
        <v>2910</v>
      </c>
      <c r="N1502" s="28" t="s">
        <v>2156</v>
      </c>
      <c r="O1502" s="29" t="s">
        <v>2158</v>
      </c>
      <c r="P1502" s="29" t="s">
        <v>64</v>
      </c>
      <c r="Q1502" s="30">
        <v>1</v>
      </c>
      <c r="R1502" s="6" t="s">
        <v>41</v>
      </c>
      <c r="S1502" s="8">
        <v>0</v>
      </c>
      <c r="T1502" s="23">
        <v>0</v>
      </c>
      <c r="U1502" s="23">
        <v>0</v>
      </c>
      <c r="V1502" s="23">
        <v>0</v>
      </c>
      <c r="W1502" s="5">
        <f t="shared" si="46"/>
        <v>0</v>
      </c>
      <c r="X1502" s="5">
        <f t="shared" si="47"/>
        <v>1</v>
      </c>
      <c r="Y1502" s="13">
        <v>0</v>
      </c>
      <c r="Z1502" s="20">
        <v>0</v>
      </c>
      <c r="AA1502" s="20">
        <v>200</v>
      </c>
      <c r="AB1502" s="20">
        <v>300</v>
      </c>
      <c r="AC1502" s="51"/>
    </row>
    <row r="1503" spans="1:29" s="4" customFormat="1" ht="13.5" hidden="1" customHeight="1" x14ac:dyDescent="0.25">
      <c r="A1503" s="25">
        <v>6</v>
      </c>
      <c r="B1503" s="24" t="s">
        <v>2106</v>
      </c>
      <c r="C1503" s="24" t="s">
        <v>149</v>
      </c>
      <c r="D1503" s="25">
        <v>93</v>
      </c>
      <c r="E1503" s="25" t="s">
        <v>361</v>
      </c>
      <c r="F1503" s="24" t="s">
        <v>151</v>
      </c>
      <c r="G1503" s="24" t="s">
        <v>362</v>
      </c>
      <c r="H1503" s="24" t="s">
        <v>59</v>
      </c>
      <c r="I1503" s="24" t="s">
        <v>357</v>
      </c>
      <c r="J1503" s="24" t="s">
        <v>153</v>
      </c>
      <c r="K1503" s="24" t="s">
        <v>358</v>
      </c>
      <c r="L1503" s="26">
        <v>30</v>
      </c>
      <c r="M1503" s="27">
        <v>2900</v>
      </c>
      <c r="N1503" s="28" t="s">
        <v>2159</v>
      </c>
      <c r="O1503" s="29" t="s">
        <v>363</v>
      </c>
      <c r="P1503" s="29" t="s">
        <v>364</v>
      </c>
      <c r="Q1503" s="30">
        <v>4</v>
      </c>
      <c r="R1503" s="6" t="s">
        <v>41</v>
      </c>
      <c r="S1503" s="8">
        <v>1</v>
      </c>
      <c r="T1503" s="23">
        <v>0</v>
      </c>
      <c r="U1503" s="23">
        <v>0</v>
      </c>
      <c r="V1503" s="23">
        <v>0</v>
      </c>
      <c r="W1503" s="5">
        <f t="shared" si="46"/>
        <v>1</v>
      </c>
      <c r="X1503" s="5">
        <f t="shared" si="47"/>
        <v>3</v>
      </c>
      <c r="Y1503" s="13">
        <v>6737277000</v>
      </c>
      <c r="Z1503" s="20">
        <v>5890.02</v>
      </c>
      <c r="AA1503" s="20">
        <v>6104.77</v>
      </c>
      <c r="AB1503" s="20">
        <v>6325.81</v>
      </c>
      <c r="AC1503" s="51"/>
    </row>
    <row r="1504" spans="1:29" s="4" customFormat="1" ht="13.5" hidden="1" customHeight="1" x14ac:dyDescent="0.25">
      <c r="A1504" s="25">
        <v>6</v>
      </c>
      <c r="B1504" s="24" t="s">
        <v>2106</v>
      </c>
      <c r="C1504" s="24" t="s">
        <v>149</v>
      </c>
      <c r="D1504" s="25">
        <v>94</v>
      </c>
      <c r="E1504" s="25" t="s">
        <v>365</v>
      </c>
      <c r="F1504" s="24" t="s">
        <v>151</v>
      </c>
      <c r="G1504" s="24" t="s">
        <v>366</v>
      </c>
      <c r="H1504" s="24" t="s">
        <v>59</v>
      </c>
      <c r="I1504" s="24" t="s">
        <v>357</v>
      </c>
      <c r="J1504" s="24" t="s">
        <v>153</v>
      </c>
      <c r="K1504" s="24" t="s">
        <v>358</v>
      </c>
      <c r="L1504" s="26">
        <v>30</v>
      </c>
      <c r="M1504" s="27">
        <v>2900</v>
      </c>
      <c r="N1504" s="28" t="s">
        <v>2159</v>
      </c>
      <c r="O1504" s="29" t="s">
        <v>367</v>
      </c>
      <c r="P1504" s="29" t="s">
        <v>368</v>
      </c>
      <c r="Q1504" s="30">
        <v>4</v>
      </c>
      <c r="R1504" s="6" t="s">
        <v>41</v>
      </c>
      <c r="S1504" s="8">
        <v>1</v>
      </c>
      <c r="T1504" s="23">
        <v>0</v>
      </c>
      <c r="U1504" s="23">
        <v>0</v>
      </c>
      <c r="V1504" s="23">
        <v>0</v>
      </c>
      <c r="W1504" s="5">
        <f t="shared" si="46"/>
        <v>1</v>
      </c>
      <c r="X1504" s="5">
        <f t="shared" si="47"/>
        <v>3</v>
      </c>
      <c r="Y1504" s="13">
        <v>1675493000</v>
      </c>
      <c r="Z1504" s="20">
        <v>1500</v>
      </c>
      <c r="AA1504" s="20">
        <v>1500</v>
      </c>
      <c r="AB1504" s="20">
        <v>1500</v>
      </c>
      <c r="AC1504" s="51"/>
    </row>
    <row r="1505" spans="1:29" s="4" customFormat="1" ht="13.5" hidden="1" customHeight="1" x14ac:dyDescent="0.25">
      <c r="A1505" s="25">
        <v>6</v>
      </c>
      <c r="B1505" s="24" t="s">
        <v>2106</v>
      </c>
      <c r="C1505" s="24" t="s">
        <v>175</v>
      </c>
      <c r="D1505" s="25">
        <v>95</v>
      </c>
      <c r="E1505" s="25" t="s">
        <v>369</v>
      </c>
      <c r="F1505" s="24" t="s">
        <v>370</v>
      </c>
      <c r="G1505" s="24" t="s">
        <v>371</v>
      </c>
      <c r="H1505" s="24" t="s">
        <v>35</v>
      </c>
      <c r="I1505" s="24"/>
      <c r="J1505" s="24" t="s">
        <v>153</v>
      </c>
      <c r="K1505" s="24" t="s">
        <v>372</v>
      </c>
      <c r="L1505" s="26">
        <v>31</v>
      </c>
      <c r="M1505" s="27">
        <v>2851</v>
      </c>
      <c r="N1505" s="28" t="s">
        <v>2160</v>
      </c>
      <c r="O1505" s="29" t="s">
        <v>871</v>
      </c>
      <c r="P1505" s="29" t="s">
        <v>375</v>
      </c>
      <c r="Q1505" s="30">
        <v>4</v>
      </c>
      <c r="R1505" s="6" t="s">
        <v>41</v>
      </c>
      <c r="S1505" s="8">
        <v>0.5</v>
      </c>
      <c r="T1505" s="23">
        <v>0</v>
      </c>
      <c r="U1505" s="23">
        <v>0</v>
      </c>
      <c r="V1505" s="23">
        <v>0</v>
      </c>
      <c r="W1505" s="5">
        <f t="shared" si="46"/>
        <v>0.5</v>
      </c>
      <c r="X1505" s="5">
        <f t="shared" si="47"/>
        <v>3.5</v>
      </c>
      <c r="Y1505" s="13">
        <v>386987000</v>
      </c>
      <c r="Z1505" s="20">
        <v>339.94</v>
      </c>
      <c r="AA1505" s="20">
        <v>349.82</v>
      </c>
      <c r="AB1505" s="20">
        <v>359.99</v>
      </c>
      <c r="AC1505" s="51"/>
    </row>
    <row r="1506" spans="1:29" s="4" customFormat="1" ht="13.5" hidden="1" customHeight="1" x14ac:dyDescent="0.25">
      <c r="A1506" s="25">
        <v>6</v>
      </c>
      <c r="B1506" s="24" t="s">
        <v>2106</v>
      </c>
      <c r="C1506" s="24" t="s">
        <v>175</v>
      </c>
      <c r="D1506" s="25">
        <v>96</v>
      </c>
      <c r="E1506" s="25" t="s">
        <v>376</v>
      </c>
      <c r="F1506" s="24" t="s">
        <v>370</v>
      </c>
      <c r="G1506" s="24" t="s">
        <v>371</v>
      </c>
      <c r="H1506" s="24" t="s">
        <v>35</v>
      </c>
      <c r="I1506" s="24"/>
      <c r="J1506" s="24" t="s">
        <v>153</v>
      </c>
      <c r="K1506" s="24" t="s">
        <v>372</v>
      </c>
      <c r="L1506" s="26">
        <v>31</v>
      </c>
      <c r="M1506" s="27">
        <v>2851</v>
      </c>
      <c r="N1506" s="28" t="s">
        <v>2160</v>
      </c>
      <c r="O1506" s="29" t="s">
        <v>872</v>
      </c>
      <c r="P1506" s="29" t="s">
        <v>40</v>
      </c>
      <c r="Q1506" s="30">
        <v>4</v>
      </c>
      <c r="R1506" s="6" t="s">
        <v>41</v>
      </c>
      <c r="S1506" s="8">
        <v>0.5</v>
      </c>
      <c r="T1506" s="23">
        <v>0</v>
      </c>
      <c r="U1506" s="23">
        <v>0</v>
      </c>
      <c r="V1506" s="23">
        <v>0</v>
      </c>
      <c r="W1506" s="5">
        <f t="shared" si="46"/>
        <v>0.5</v>
      </c>
      <c r="X1506" s="5">
        <f t="shared" si="47"/>
        <v>3.5</v>
      </c>
      <c r="Y1506" s="13">
        <v>384633000</v>
      </c>
      <c r="Z1506" s="20">
        <v>339.94</v>
      </c>
      <c r="AA1506" s="20">
        <v>349.82</v>
      </c>
      <c r="AB1506" s="20">
        <v>359.99</v>
      </c>
      <c r="AC1506" s="51"/>
    </row>
    <row r="1507" spans="1:29" s="4" customFormat="1" ht="13.5" hidden="1" customHeight="1" x14ac:dyDescent="0.25">
      <c r="A1507" s="25">
        <v>6</v>
      </c>
      <c r="B1507" s="24" t="s">
        <v>2106</v>
      </c>
      <c r="C1507" s="24" t="s">
        <v>149</v>
      </c>
      <c r="D1507" s="25">
        <v>97</v>
      </c>
      <c r="E1507" s="25" t="s">
        <v>378</v>
      </c>
      <c r="F1507" s="24" t="s">
        <v>379</v>
      </c>
      <c r="G1507" s="24" t="s">
        <v>380</v>
      </c>
      <c r="H1507" s="24" t="s">
        <v>35</v>
      </c>
      <c r="I1507" s="24"/>
      <c r="J1507" s="24" t="s">
        <v>153</v>
      </c>
      <c r="K1507" s="24" t="s">
        <v>154</v>
      </c>
      <c r="L1507" s="26">
        <v>32</v>
      </c>
      <c r="M1507" s="27">
        <v>2928</v>
      </c>
      <c r="N1507" s="28" t="s">
        <v>2161</v>
      </c>
      <c r="O1507" s="29" t="s">
        <v>1234</v>
      </c>
      <c r="P1507" s="29" t="s">
        <v>383</v>
      </c>
      <c r="Q1507" s="30">
        <v>200</v>
      </c>
      <c r="R1507" s="6" t="s">
        <v>41</v>
      </c>
      <c r="S1507" s="8">
        <v>50</v>
      </c>
      <c r="T1507" s="23">
        <v>0</v>
      </c>
      <c r="U1507" s="23">
        <v>0</v>
      </c>
      <c r="V1507" s="23">
        <v>0</v>
      </c>
      <c r="W1507" s="5">
        <f t="shared" si="46"/>
        <v>50</v>
      </c>
      <c r="X1507" s="5">
        <f t="shared" si="47"/>
        <v>150</v>
      </c>
      <c r="Y1507" s="13">
        <v>662064000</v>
      </c>
      <c r="Z1507" s="20">
        <v>615.83000000000004</v>
      </c>
      <c r="AA1507" s="20">
        <v>633.73</v>
      </c>
      <c r="AB1507" s="20">
        <v>652.15</v>
      </c>
      <c r="AC1507" s="51"/>
    </row>
    <row r="1508" spans="1:29" s="4" customFormat="1" ht="13.5" hidden="1" customHeight="1" x14ac:dyDescent="0.25">
      <c r="A1508" s="25">
        <v>6</v>
      </c>
      <c r="B1508" s="24" t="s">
        <v>2106</v>
      </c>
      <c r="C1508" s="24" t="s">
        <v>149</v>
      </c>
      <c r="D1508" s="25">
        <v>98</v>
      </c>
      <c r="E1508" s="25" t="s">
        <v>384</v>
      </c>
      <c r="F1508" s="24" t="s">
        <v>379</v>
      </c>
      <c r="G1508" s="24" t="s">
        <v>385</v>
      </c>
      <c r="H1508" s="24" t="s">
        <v>35</v>
      </c>
      <c r="I1508" s="24"/>
      <c r="J1508" s="24" t="s">
        <v>153</v>
      </c>
      <c r="K1508" s="24" t="s">
        <v>154</v>
      </c>
      <c r="L1508" s="26">
        <v>32</v>
      </c>
      <c r="M1508" s="27">
        <v>2928</v>
      </c>
      <c r="N1508" s="28" t="s">
        <v>2161</v>
      </c>
      <c r="O1508" s="29" t="s">
        <v>778</v>
      </c>
      <c r="P1508" s="29" t="s">
        <v>200</v>
      </c>
      <c r="Q1508" s="30">
        <v>1000</v>
      </c>
      <c r="R1508" s="6" t="s">
        <v>41</v>
      </c>
      <c r="S1508" s="8">
        <v>500</v>
      </c>
      <c r="T1508" s="23">
        <v>0</v>
      </c>
      <c r="U1508" s="23">
        <v>0</v>
      </c>
      <c r="V1508" s="23">
        <v>0</v>
      </c>
      <c r="W1508" s="5">
        <f t="shared" si="46"/>
        <v>500</v>
      </c>
      <c r="X1508" s="5">
        <f t="shared" si="47"/>
        <v>500</v>
      </c>
      <c r="Y1508" s="13">
        <v>662064000</v>
      </c>
      <c r="Z1508" s="20">
        <v>615.83000000000004</v>
      </c>
      <c r="AA1508" s="20">
        <v>633.73</v>
      </c>
      <c r="AB1508" s="20">
        <v>652.15</v>
      </c>
      <c r="AC1508" s="51"/>
    </row>
    <row r="1509" spans="1:29" s="4" customFormat="1" ht="13.5" hidden="1" customHeight="1" x14ac:dyDescent="0.25">
      <c r="A1509" s="25">
        <v>6</v>
      </c>
      <c r="B1509" s="24" t="s">
        <v>2106</v>
      </c>
      <c r="C1509" s="24" t="s">
        <v>149</v>
      </c>
      <c r="D1509" s="25">
        <v>99</v>
      </c>
      <c r="E1509" s="25" t="s">
        <v>387</v>
      </c>
      <c r="F1509" s="24" t="s">
        <v>379</v>
      </c>
      <c r="G1509" s="24" t="s">
        <v>388</v>
      </c>
      <c r="H1509" s="24" t="s">
        <v>59</v>
      </c>
      <c r="I1509" s="24"/>
      <c r="J1509" s="24" t="s">
        <v>153</v>
      </c>
      <c r="K1509" s="24" t="s">
        <v>154</v>
      </c>
      <c r="L1509" s="26">
        <v>32</v>
      </c>
      <c r="M1509" s="27">
        <v>2928</v>
      </c>
      <c r="N1509" s="28" t="s">
        <v>2161</v>
      </c>
      <c r="O1509" s="29" t="s">
        <v>1049</v>
      </c>
      <c r="P1509" s="29" t="s">
        <v>390</v>
      </c>
      <c r="Q1509" s="30">
        <v>20</v>
      </c>
      <c r="R1509" s="6" t="s">
        <v>41</v>
      </c>
      <c r="S1509" s="8">
        <v>5</v>
      </c>
      <c r="T1509" s="23">
        <v>0</v>
      </c>
      <c r="U1509" s="23">
        <v>0</v>
      </c>
      <c r="V1509" s="23">
        <v>0</v>
      </c>
      <c r="W1509" s="5">
        <f t="shared" si="46"/>
        <v>5</v>
      </c>
      <c r="X1509" s="5">
        <f t="shared" si="47"/>
        <v>15</v>
      </c>
      <c r="Y1509" s="13">
        <v>111699000</v>
      </c>
      <c r="Z1509" s="20">
        <v>100</v>
      </c>
      <c r="AA1509" s="20">
        <v>100</v>
      </c>
      <c r="AB1509" s="20">
        <v>100</v>
      </c>
      <c r="AC1509" s="51"/>
    </row>
    <row r="1510" spans="1:29" s="4" customFormat="1" ht="13.5" hidden="1" customHeight="1" x14ac:dyDescent="0.25">
      <c r="A1510" s="25">
        <v>6</v>
      </c>
      <c r="B1510" s="24" t="s">
        <v>2106</v>
      </c>
      <c r="C1510" s="24" t="s">
        <v>186</v>
      </c>
      <c r="D1510" s="25">
        <v>62</v>
      </c>
      <c r="E1510" s="25" t="s">
        <v>401</v>
      </c>
      <c r="F1510" s="24" t="s">
        <v>272</v>
      </c>
      <c r="G1510" s="24" t="s">
        <v>402</v>
      </c>
      <c r="H1510" s="24" t="s">
        <v>35</v>
      </c>
      <c r="I1510" s="24"/>
      <c r="J1510" s="24" t="s">
        <v>274</v>
      </c>
      <c r="K1510" s="24" t="s">
        <v>275</v>
      </c>
      <c r="L1510" s="26">
        <v>33</v>
      </c>
      <c r="M1510" s="27">
        <v>2881</v>
      </c>
      <c r="N1510" s="28" t="s">
        <v>2162</v>
      </c>
      <c r="O1510" s="29" t="s">
        <v>404</v>
      </c>
      <c r="P1510" s="29" t="s">
        <v>67</v>
      </c>
      <c r="Q1510" s="30">
        <v>3</v>
      </c>
      <c r="R1510" s="6" t="s">
        <v>41</v>
      </c>
      <c r="S1510" s="8">
        <v>1</v>
      </c>
      <c r="T1510" s="23">
        <v>0</v>
      </c>
      <c r="U1510" s="23">
        <v>0</v>
      </c>
      <c r="V1510" s="23">
        <v>0</v>
      </c>
      <c r="W1510" s="5">
        <f t="shared" si="46"/>
        <v>1</v>
      </c>
      <c r="X1510" s="5">
        <f t="shared" si="47"/>
        <v>2</v>
      </c>
      <c r="Y1510" s="13">
        <v>544025000</v>
      </c>
      <c r="Z1510" s="20">
        <v>477.89</v>
      </c>
      <c r="AA1510" s="20">
        <v>491.78</v>
      </c>
      <c r="AB1510" s="20">
        <v>506.07</v>
      </c>
      <c r="AC1510" s="51"/>
    </row>
    <row r="1511" spans="1:29" s="4" customFormat="1" ht="13.5" hidden="1" customHeight="1" x14ac:dyDescent="0.25">
      <c r="A1511" s="25">
        <v>6</v>
      </c>
      <c r="B1511" s="24" t="s">
        <v>2106</v>
      </c>
      <c r="C1511" s="24" t="s">
        <v>149</v>
      </c>
      <c r="D1511" s="25">
        <v>103</v>
      </c>
      <c r="E1511" s="25" t="s">
        <v>405</v>
      </c>
      <c r="F1511" s="24" t="s">
        <v>406</v>
      </c>
      <c r="G1511" s="24" t="s">
        <v>407</v>
      </c>
      <c r="H1511" s="24" t="s">
        <v>59</v>
      </c>
      <c r="I1511" s="24"/>
      <c r="J1511" s="24" t="s">
        <v>153</v>
      </c>
      <c r="K1511" s="24" t="s">
        <v>154</v>
      </c>
      <c r="L1511" s="26">
        <v>34</v>
      </c>
      <c r="M1511" s="27">
        <v>2918</v>
      </c>
      <c r="N1511" s="28" t="s">
        <v>2163</v>
      </c>
      <c r="O1511" s="29" t="s">
        <v>409</v>
      </c>
      <c r="P1511" s="29" t="s">
        <v>410</v>
      </c>
      <c r="Q1511" s="30">
        <v>1</v>
      </c>
      <c r="R1511" s="6" t="s">
        <v>41</v>
      </c>
      <c r="S1511" s="8">
        <v>1</v>
      </c>
      <c r="T1511" s="23">
        <v>0</v>
      </c>
      <c r="U1511" s="23">
        <v>0</v>
      </c>
      <c r="V1511" s="23">
        <v>0</v>
      </c>
      <c r="W1511" s="5">
        <f t="shared" si="46"/>
        <v>1</v>
      </c>
      <c r="X1511" s="5">
        <f t="shared" si="47"/>
        <v>0</v>
      </c>
      <c r="Y1511" s="13">
        <v>122869000</v>
      </c>
      <c r="Z1511" s="20">
        <v>105</v>
      </c>
      <c r="AA1511" s="20">
        <v>115</v>
      </c>
      <c r="AB1511" s="20">
        <v>125</v>
      </c>
      <c r="AC1511" s="51"/>
    </row>
    <row r="1512" spans="1:29" s="4" customFormat="1" ht="13.5" hidden="1" customHeight="1" x14ac:dyDescent="0.25">
      <c r="A1512" s="66">
        <v>6</v>
      </c>
      <c r="B1512" s="67" t="s">
        <v>2106</v>
      </c>
      <c r="C1512" s="67" t="s">
        <v>149</v>
      </c>
      <c r="D1512" s="66">
        <v>104</v>
      </c>
      <c r="E1512" s="66" t="s">
        <v>411</v>
      </c>
      <c r="F1512" s="67" t="s">
        <v>406</v>
      </c>
      <c r="G1512" s="67" t="s">
        <v>407</v>
      </c>
      <c r="H1512" s="67" t="s">
        <v>59</v>
      </c>
      <c r="I1512" s="67"/>
      <c r="J1512" s="67" t="s">
        <v>153</v>
      </c>
      <c r="K1512" s="67" t="s">
        <v>154</v>
      </c>
      <c r="L1512" s="68">
        <v>34</v>
      </c>
      <c r="M1512" s="69">
        <v>2918</v>
      </c>
      <c r="N1512" s="70" t="s">
        <v>2163</v>
      </c>
      <c r="O1512" s="71" t="s">
        <v>412</v>
      </c>
      <c r="P1512" s="71" t="s">
        <v>413</v>
      </c>
      <c r="Q1512" s="72">
        <v>1</v>
      </c>
      <c r="R1512" s="73" t="s">
        <v>41</v>
      </c>
      <c r="S1512" s="74">
        <v>1</v>
      </c>
      <c r="T1512" s="75">
        <v>0</v>
      </c>
      <c r="U1512" s="75">
        <v>0</v>
      </c>
      <c r="V1512" s="75">
        <v>0</v>
      </c>
      <c r="W1512" s="76">
        <f t="shared" si="46"/>
        <v>1</v>
      </c>
      <c r="X1512" s="76">
        <f t="shared" si="47"/>
        <v>0</v>
      </c>
      <c r="Y1512" s="77">
        <v>130808000</v>
      </c>
      <c r="Z1512" s="21">
        <v>110</v>
      </c>
      <c r="AA1512" s="21">
        <v>120</v>
      </c>
      <c r="AB1512" s="21">
        <v>130</v>
      </c>
      <c r="AC1512" s="78"/>
    </row>
  </sheetData>
  <sheetProtection algorithmName="SHA-512" hashValue="yQHlud4t+NUUiUTfOhQTZ84ebQ48YjqFSqsRVRnJ/n+4RagaSYc5BXaNwbjxAP4KZudx3YDAu5P/NNRG2sIC/g==" saltValue="iR7k0KHr7jbs2RGK+/lQmA==" spinCount="100000" sheet="1" formatCells="0" formatColumns="0" formatRows="0" sort="0" autoFilter="0" pivotTables="0"/>
  <conditionalFormatting sqref="X8:X1512">
    <cfRule type="cellIs" dxfId="5" priority="1" operator="equal">
      <formula>0</formula>
    </cfRule>
    <cfRule type="cellIs" dxfId="4" priority="2" operator="lessThan">
      <formula>0</formula>
    </cfRule>
    <cfRule type="cellIs" dxfId="3" priority="3" operator="greaterThan">
      <formula>0</formula>
    </cfRule>
  </conditionalFormatting>
  <dataValidations count="4">
    <dataValidation type="list" allowBlank="1" showInputMessage="1" showErrorMessage="1" sqref="AC1275:AC1276" xr:uid="{026E64A1-B595-476F-A16C-0306CFF52321}">
      <formula1>SI</formula1>
    </dataValidation>
    <dataValidation type="whole" allowBlank="1" showInputMessage="1" showErrorMessage="1" sqref="M8:M381 N382:N392 N394:N456 M457:M1512" xr:uid="{945CE31A-86C9-454C-A192-7CC3BD91F90B}">
      <formula1>1</formula1>
      <formula2>1000000</formula2>
    </dataValidation>
    <dataValidation type="list" allowBlank="1" showInputMessage="1" showErrorMessage="1" sqref="R8:R1512" xr:uid="{0AA5E562-2723-4169-AFB1-3DA0C2B16019}">
      <formula1>TIPO</formula1>
    </dataValidation>
    <dataValidation type="custom" allowBlank="1" showInputMessage="1" showErrorMessage="1" errorTitle="Últimos dígitos en ceros" error="Error: Ingrese los últimos 3 dígitos en cero, y sin decimales." promptTitle="Valor POAI 2025" prompt="Inserte valor en pesos de 2024 y 3 últimos digitos en cero" sqref="Y593:Y1512 Y8:Y589" xr:uid="{BA863C71-2D26-45DE-9F82-EA22E724923F}">
      <formula1>OR(RIGHT(Y8,3)="000",Y8=0)</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B677-0897-45EC-9299-BBDC363BAFEE}">
  <sheetPr filterMode="1"/>
  <dimension ref="A1:AG99"/>
  <sheetViews>
    <sheetView tabSelected="1" topLeftCell="L1" zoomScaleNormal="100" workbookViewId="0">
      <selection activeCell="Y79" sqref="Y79:Y83"/>
    </sheetView>
  </sheetViews>
  <sheetFormatPr baseColWidth="10" defaultColWidth="11.42578125" defaultRowHeight="15" x14ac:dyDescent="0.25"/>
  <cols>
    <col min="4" max="5" width="11.42578125" customWidth="1"/>
    <col min="6" max="6" width="29" customWidth="1"/>
    <col min="7" max="7" width="19.7109375" customWidth="1"/>
    <col min="8" max="8" width="21.5703125" customWidth="1"/>
    <col min="9" max="9" width="26.85546875" customWidth="1"/>
    <col min="10" max="10" width="39" customWidth="1"/>
    <col min="11" max="11" width="26.28515625" customWidth="1"/>
    <col min="12" max="12" width="16.140625" customWidth="1"/>
    <col min="14" max="14" width="28" customWidth="1"/>
    <col min="15" max="15" width="50.140625" customWidth="1"/>
    <col min="16" max="16" width="18.5703125" customWidth="1"/>
    <col min="25" max="25" width="20" customWidth="1"/>
    <col min="26" max="26" width="18" customWidth="1"/>
    <col min="27" max="27" width="19.42578125" customWidth="1"/>
    <col min="28" max="28" width="18.7109375" customWidth="1"/>
    <col min="29" max="29" width="19.85546875" customWidth="1"/>
  </cols>
  <sheetData>
    <row r="1" spans="1:33" ht="51" x14ac:dyDescent="0.25">
      <c r="A1" s="80" t="s">
        <v>1</v>
      </c>
      <c r="B1" s="81" t="s">
        <v>2</v>
      </c>
      <c r="C1" s="81" t="s">
        <v>3</v>
      </c>
      <c r="D1" s="82" t="s">
        <v>4</v>
      </c>
      <c r="E1" s="82" t="s">
        <v>5</v>
      </c>
      <c r="F1" s="82" t="s">
        <v>6</v>
      </c>
      <c r="G1" s="82" t="s">
        <v>7</v>
      </c>
      <c r="H1" s="82" t="s">
        <v>8</v>
      </c>
      <c r="I1" s="82" t="s">
        <v>9</v>
      </c>
      <c r="J1" s="82" t="s">
        <v>10</v>
      </c>
      <c r="K1" s="82" t="s">
        <v>11</v>
      </c>
      <c r="L1" s="83" t="s">
        <v>12</v>
      </c>
      <c r="M1" s="84" t="s">
        <v>13</v>
      </c>
      <c r="N1" s="84" t="s">
        <v>14</v>
      </c>
      <c r="O1" s="82" t="s">
        <v>15</v>
      </c>
      <c r="P1" s="85" t="s">
        <v>16</v>
      </c>
      <c r="Q1" s="85" t="s">
        <v>17</v>
      </c>
      <c r="R1" s="81" t="s">
        <v>18</v>
      </c>
      <c r="S1" s="86" t="s">
        <v>19</v>
      </c>
      <c r="T1" s="86" t="s">
        <v>20</v>
      </c>
      <c r="U1" s="86" t="s">
        <v>21</v>
      </c>
      <c r="V1" s="86" t="s">
        <v>22</v>
      </c>
      <c r="W1" s="87" t="s">
        <v>23</v>
      </c>
      <c r="X1" s="87" t="s">
        <v>24</v>
      </c>
      <c r="Y1" s="81" t="s">
        <v>25</v>
      </c>
      <c r="Z1" s="88" t="s">
        <v>26</v>
      </c>
      <c r="AA1" s="88" t="s">
        <v>27</v>
      </c>
      <c r="AB1" s="88" t="s">
        <v>28</v>
      </c>
      <c r="AC1" s="88" t="s">
        <v>2164</v>
      </c>
      <c r="AD1" s="88" t="s">
        <v>2165</v>
      </c>
      <c r="AE1" s="81" t="s">
        <v>29</v>
      </c>
      <c r="AF1" s="84" t="s">
        <v>2166</v>
      </c>
      <c r="AG1" s="82" t="s">
        <v>2167</v>
      </c>
    </row>
    <row r="2" spans="1:33" hidden="1" x14ac:dyDescent="0.25">
      <c r="A2" s="89">
        <v>10</v>
      </c>
      <c r="B2" s="24" t="s">
        <v>1784</v>
      </c>
      <c r="C2" s="24" t="s">
        <v>149</v>
      </c>
      <c r="D2" s="25">
        <v>92</v>
      </c>
      <c r="E2" s="25" t="s">
        <v>355</v>
      </c>
      <c r="F2" s="24" t="s">
        <v>151</v>
      </c>
      <c r="G2" s="24" t="s">
        <v>356</v>
      </c>
      <c r="H2" s="24" t="s">
        <v>59</v>
      </c>
      <c r="I2" s="24" t="s">
        <v>357</v>
      </c>
      <c r="J2" s="24" t="s">
        <v>153</v>
      </c>
      <c r="K2" s="24" t="s">
        <v>358</v>
      </c>
      <c r="L2" s="26">
        <v>30</v>
      </c>
      <c r="M2" s="128">
        <v>2933</v>
      </c>
      <c r="N2" s="28" t="s">
        <v>1854</v>
      </c>
      <c r="O2" s="29" t="s">
        <v>360</v>
      </c>
      <c r="P2" s="29" t="s">
        <v>67</v>
      </c>
      <c r="Q2" s="30">
        <v>1</v>
      </c>
      <c r="R2" s="1" t="s">
        <v>119</v>
      </c>
      <c r="S2" s="5">
        <v>1</v>
      </c>
      <c r="T2" s="90">
        <v>1</v>
      </c>
      <c r="U2" s="90">
        <v>1</v>
      </c>
      <c r="V2" s="90">
        <v>1</v>
      </c>
      <c r="W2" s="5">
        <v>1</v>
      </c>
      <c r="X2" s="5">
        <v>0</v>
      </c>
      <c r="Y2" s="96">
        <v>1142692000</v>
      </c>
      <c r="Z2" s="20">
        <v>1044000000</v>
      </c>
      <c r="AA2" s="20">
        <v>1075000000</v>
      </c>
      <c r="AB2" s="20">
        <v>1106000000</v>
      </c>
      <c r="AC2" s="20">
        <f t="shared" ref="AC2:AC33" si="0">SUM(Y2:AB2)</f>
        <v>4367692000</v>
      </c>
      <c r="AD2" s="98">
        <f t="shared" ref="AD2:AD33" si="1">+AC2/SUM($AC$2:$AC$76)</f>
        <v>1.0001311780107084E-2</v>
      </c>
      <c r="AE2" s="91"/>
      <c r="AF2" s="99">
        <f t="shared" ref="AF2:AF33" si="2">+SUMIF($M$2:$M$76,M2,$AD$2:$AD$76)</f>
        <v>0.13999992942715991</v>
      </c>
      <c r="AG2" s="100">
        <f t="shared" ref="AG2:AG33" si="3">+AC2/SUMIF($M$2:$M$76,M2,$AC$2:$AC$76)</f>
        <v>7.1437977297771654E-2</v>
      </c>
    </row>
    <row r="3" spans="1:33" hidden="1" x14ac:dyDescent="0.25">
      <c r="A3" s="89">
        <v>10</v>
      </c>
      <c r="B3" s="24" t="s">
        <v>1784</v>
      </c>
      <c r="C3" s="24" t="s">
        <v>149</v>
      </c>
      <c r="D3" s="25">
        <v>93</v>
      </c>
      <c r="E3" s="25" t="s">
        <v>361</v>
      </c>
      <c r="F3" s="24" t="s">
        <v>151</v>
      </c>
      <c r="G3" s="24" t="s">
        <v>362</v>
      </c>
      <c r="H3" s="24" t="s">
        <v>59</v>
      </c>
      <c r="I3" s="24" t="s">
        <v>357</v>
      </c>
      <c r="J3" s="24" t="s">
        <v>153</v>
      </c>
      <c r="K3" s="24" t="s">
        <v>358</v>
      </c>
      <c r="L3" s="26">
        <v>30</v>
      </c>
      <c r="M3" s="128">
        <v>2933</v>
      </c>
      <c r="N3" s="28" t="s">
        <v>1854</v>
      </c>
      <c r="O3" s="29" t="s">
        <v>363</v>
      </c>
      <c r="P3" s="29" t="s">
        <v>364</v>
      </c>
      <c r="Q3" s="30">
        <v>4</v>
      </c>
      <c r="R3" s="1" t="s">
        <v>41</v>
      </c>
      <c r="S3" s="5">
        <v>1</v>
      </c>
      <c r="T3" s="90">
        <v>1</v>
      </c>
      <c r="U3" s="90">
        <v>1</v>
      </c>
      <c r="V3" s="90">
        <v>1</v>
      </c>
      <c r="W3" s="5">
        <v>4</v>
      </c>
      <c r="X3" s="5">
        <v>0</v>
      </c>
      <c r="Y3" s="96">
        <v>11426880000</v>
      </c>
      <c r="Z3" s="20">
        <v>10441000000</v>
      </c>
      <c r="AA3" s="20">
        <v>10745000000</v>
      </c>
      <c r="AB3" s="20">
        <v>11058000000</v>
      </c>
      <c r="AC3" s="20">
        <f t="shared" si="0"/>
        <v>43670880000</v>
      </c>
      <c r="AD3" s="98">
        <f t="shared" si="1"/>
        <v>9.9999287173098028E-2</v>
      </c>
      <c r="AE3" s="91"/>
      <c r="AF3" s="99">
        <f t="shared" si="2"/>
        <v>0.13999992942715991</v>
      </c>
      <c r="AG3" s="100">
        <f t="shared" si="3"/>
        <v>0.71428098272811136</v>
      </c>
    </row>
    <row r="4" spans="1:33" hidden="1" x14ac:dyDescent="0.25">
      <c r="A4" s="89">
        <v>10</v>
      </c>
      <c r="B4" s="24" t="s">
        <v>1784</v>
      </c>
      <c r="C4" s="24" t="s">
        <v>149</v>
      </c>
      <c r="D4" s="25">
        <v>94</v>
      </c>
      <c r="E4" s="25" t="s">
        <v>365</v>
      </c>
      <c r="F4" s="24" t="s">
        <v>151</v>
      </c>
      <c r="G4" s="24" t="s">
        <v>366</v>
      </c>
      <c r="H4" s="24" t="s">
        <v>59</v>
      </c>
      <c r="I4" s="24" t="s">
        <v>357</v>
      </c>
      <c r="J4" s="24" t="s">
        <v>153</v>
      </c>
      <c r="K4" s="24" t="s">
        <v>358</v>
      </c>
      <c r="L4" s="26">
        <v>30</v>
      </c>
      <c r="M4" s="128">
        <v>2933</v>
      </c>
      <c r="N4" s="28" t="s">
        <v>1854</v>
      </c>
      <c r="O4" s="29" t="s">
        <v>1855</v>
      </c>
      <c r="P4" s="29" t="s">
        <v>368</v>
      </c>
      <c r="Q4" s="30">
        <v>4</v>
      </c>
      <c r="R4" s="1" t="s">
        <v>41</v>
      </c>
      <c r="S4" s="5">
        <v>1</v>
      </c>
      <c r="T4" s="90">
        <v>1</v>
      </c>
      <c r="U4" s="90">
        <v>1</v>
      </c>
      <c r="V4" s="90">
        <v>1</v>
      </c>
      <c r="W4" s="5">
        <v>4</v>
      </c>
      <c r="X4" s="5">
        <v>0</v>
      </c>
      <c r="Y4" s="96">
        <v>3428065000</v>
      </c>
      <c r="Z4" s="20">
        <v>3132000000</v>
      </c>
      <c r="AA4" s="20">
        <v>3224000000</v>
      </c>
      <c r="AB4" s="20">
        <v>3317000000</v>
      </c>
      <c r="AC4" s="20">
        <f t="shared" si="0"/>
        <v>13101065000</v>
      </c>
      <c r="AD4" s="98">
        <f t="shared" si="1"/>
        <v>2.9999330473954807E-2</v>
      </c>
      <c r="AE4" s="91"/>
      <c r="AF4" s="99">
        <f t="shared" si="2"/>
        <v>0.13999992942715991</v>
      </c>
      <c r="AG4" s="100">
        <f t="shared" si="3"/>
        <v>0.21428103997411696</v>
      </c>
    </row>
    <row r="5" spans="1:33" hidden="1" x14ac:dyDescent="0.25">
      <c r="A5" s="89">
        <v>10</v>
      </c>
      <c r="B5" s="24" t="s">
        <v>1784</v>
      </c>
      <c r="C5" s="24" t="s">
        <v>149</v>
      </c>
      <c r="D5" s="25">
        <v>14</v>
      </c>
      <c r="E5" s="25" t="s">
        <v>557</v>
      </c>
      <c r="F5" s="24" t="s">
        <v>33</v>
      </c>
      <c r="G5" s="24" t="s">
        <v>558</v>
      </c>
      <c r="H5" s="24" t="s">
        <v>35</v>
      </c>
      <c r="I5" s="24"/>
      <c r="J5" s="24" t="s">
        <v>36</v>
      </c>
      <c r="K5" s="24" t="s">
        <v>93</v>
      </c>
      <c r="L5" s="26">
        <v>5</v>
      </c>
      <c r="M5" s="128">
        <v>2815</v>
      </c>
      <c r="N5" s="28" t="s">
        <v>1791</v>
      </c>
      <c r="O5" s="29" t="s">
        <v>1068</v>
      </c>
      <c r="P5" s="29" t="s">
        <v>561</v>
      </c>
      <c r="Q5" s="30">
        <v>4</v>
      </c>
      <c r="R5" s="1" t="s">
        <v>41</v>
      </c>
      <c r="S5" s="5">
        <v>1</v>
      </c>
      <c r="T5" s="90">
        <v>1</v>
      </c>
      <c r="U5" s="90">
        <v>1</v>
      </c>
      <c r="V5" s="90">
        <v>1</v>
      </c>
      <c r="W5" s="5">
        <v>4</v>
      </c>
      <c r="X5" s="5">
        <v>0</v>
      </c>
      <c r="Y5" s="96">
        <v>1621471000</v>
      </c>
      <c r="Z5" s="20">
        <v>1482000000</v>
      </c>
      <c r="AA5" s="20">
        <v>1525000000</v>
      </c>
      <c r="AB5" s="20">
        <v>1569000000</v>
      </c>
      <c r="AC5" s="20">
        <f t="shared" si="0"/>
        <v>6197471000</v>
      </c>
      <c r="AD5" s="98">
        <f t="shared" si="1"/>
        <v>1.4191211220748174E-2</v>
      </c>
      <c r="AE5" s="91"/>
      <c r="AF5" s="99">
        <f t="shared" si="2"/>
        <v>1.4191211220748174E-2</v>
      </c>
      <c r="AG5" s="100">
        <f t="shared" si="3"/>
        <v>1</v>
      </c>
    </row>
    <row r="6" spans="1:33" hidden="1" x14ac:dyDescent="0.25">
      <c r="A6" s="89">
        <v>10</v>
      </c>
      <c r="B6" s="24" t="s">
        <v>1784</v>
      </c>
      <c r="C6" s="24" t="s">
        <v>101</v>
      </c>
      <c r="D6" s="25">
        <v>82</v>
      </c>
      <c r="E6" s="25" t="s">
        <v>334</v>
      </c>
      <c r="F6" s="24" t="s">
        <v>272</v>
      </c>
      <c r="G6" s="24" t="s">
        <v>335</v>
      </c>
      <c r="H6" s="24" t="s">
        <v>35</v>
      </c>
      <c r="I6" s="24"/>
      <c r="J6" s="24" t="s">
        <v>274</v>
      </c>
      <c r="K6" s="24" t="s">
        <v>336</v>
      </c>
      <c r="L6" s="26">
        <v>28</v>
      </c>
      <c r="M6" s="27">
        <v>2776</v>
      </c>
      <c r="N6" s="28" t="s">
        <v>1849</v>
      </c>
      <c r="O6" s="29" t="s">
        <v>1850</v>
      </c>
      <c r="P6" s="29" t="s">
        <v>64</v>
      </c>
      <c r="Q6" s="30">
        <v>8</v>
      </c>
      <c r="R6" s="1" t="s">
        <v>41</v>
      </c>
      <c r="S6" s="5">
        <v>0</v>
      </c>
      <c r="T6" s="90">
        <v>4</v>
      </c>
      <c r="U6" s="90">
        <v>0</v>
      </c>
      <c r="V6" s="90">
        <v>4</v>
      </c>
      <c r="W6" s="5">
        <v>8</v>
      </c>
      <c r="X6" s="5">
        <v>0</v>
      </c>
      <c r="Y6" s="96">
        <v>0</v>
      </c>
      <c r="Z6" s="20">
        <v>1440000000</v>
      </c>
      <c r="AA6" s="20">
        <v>0</v>
      </c>
      <c r="AB6" s="20">
        <v>1525000000</v>
      </c>
      <c r="AC6" s="20">
        <f t="shared" si="0"/>
        <v>2965000000</v>
      </c>
      <c r="AD6" s="98">
        <f t="shared" si="1"/>
        <v>6.7893728376491533E-3</v>
      </c>
      <c r="AE6" s="91"/>
      <c r="AF6" s="99">
        <f t="shared" si="2"/>
        <v>1.3791180915186073E-2</v>
      </c>
      <c r="AG6" s="100">
        <f t="shared" si="3"/>
        <v>0.49229814904197783</v>
      </c>
    </row>
    <row r="7" spans="1:33" hidden="1" x14ac:dyDescent="0.25">
      <c r="A7" s="89">
        <v>10</v>
      </c>
      <c r="B7" s="24" t="s">
        <v>1784</v>
      </c>
      <c r="C7" s="24" t="s">
        <v>101</v>
      </c>
      <c r="D7" s="25">
        <v>83</v>
      </c>
      <c r="E7" s="25" t="s">
        <v>339</v>
      </c>
      <c r="F7" s="24" t="s">
        <v>272</v>
      </c>
      <c r="G7" s="24" t="s">
        <v>335</v>
      </c>
      <c r="H7" s="24" t="s">
        <v>35</v>
      </c>
      <c r="I7" s="24"/>
      <c r="J7" s="24" t="s">
        <v>274</v>
      </c>
      <c r="K7" s="24" t="s">
        <v>336</v>
      </c>
      <c r="L7" s="26">
        <v>28</v>
      </c>
      <c r="M7" s="27">
        <v>2776</v>
      </c>
      <c r="N7" s="28" t="s">
        <v>1849</v>
      </c>
      <c r="O7" s="29" t="s">
        <v>1851</v>
      </c>
      <c r="P7" s="29" t="s">
        <v>64</v>
      </c>
      <c r="Q7" s="30">
        <v>1</v>
      </c>
      <c r="R7" s="1" t="s">
        <v>41</v>
      </c>
      <c r="S7" s="5">
        <v>0</v>
      </c>
      <c r="T7" s="90">
        <v>0</v>
      </c>
      <c r="U7" s="90">
        <v>1</v>
      </c>
      <c r="V7" s="90">
        <v>0</v>
      </c>
      <c r="W7" s="5">
        <v>1</v>
      </c>
      <c r="X7" s="5">
        <v>0</v>
      </c>
      <c r="Y7" s="96">
        <v>0</v>
      </c>
      <c r="Z7" s="20">
        <v>0</v>
      </c>
      <c r="AA7" s="20">
        <v>741000000</v>
      </c>
      <c r="AB7" s="20">
        <v>0</v>
      </c>
      <c r="AC7" s="20">
        <f t="shared" si="0"/>
        <v>741000000</v>
      </c>
      <c r="AD7" s="98">
        <f t="shared" si="1"/>
        <v>1.6967707496452014E-3</v>
      </c>
      <c r="AE7" s="91"/>
      <c r="AF7" s="99">
        <f t="shared" si="2"/>
        <v>1.3791180915186073E-2</v>
      </c>
      <c r="AG7" s="100">
        <f t="shared" si="3"/>
        <v>0.12303302814168822</v>
      </c>
    </row>
    <row r="8" spans="1:33" hidden="1" x14ac:dyDescent="0.25">
      <c r="A8" s="89">
        <v>10</v>
      </c>
      <c r="B8" s="24" t="s">
        <v>1784</v>
      </c>
      <c r="C8" s="24" t="s">
        <v>101</v>
      </c>
      <c r="D8" s="25">
        <v>84</v>
      </c>
      <c r="E8" s="25" t="s">
        <v>341</v>
      </c>
      <c r="F8" s="24" t="s">
        <v>272</v>
      </c>
      <c r="G8" s="24" t="s">
        <v>335</v>
      </c>
      <c r="H8" s="24" t="s">
        <v>35</v>
      </c>
      <c r="I8" s="24"/>
      <c r="J8" s="24" t="s">
        <v>274</v>
      </c>
      <c r="K8" s="24" t="s">
        <v>336</v>
      </c>
      <c r="L8" s="26">
        <v>28</v>
      </c>
      <c r="M8" s="27">
        <v>2776</v>
      </c>
      <c r="N8" s="28" t="s">
        <v>1849</v>
      </c>
      <c r="O8" s="29" t="s">
        <v>1303</v>
      </c>
      <c r="P8" s="29" t="s">
        <v>64</v>
      </c>
      <c r="Q8" s="30">
        <v>1</v>
      </c>
      <c r="R8" s="1" t="s">
        <v>41</v>
      </c>
      <c r="S8" s="5">
        <v>1</v>
      </c>
      <c r="T8" s="90">
        <v>0</v>
      </c>
      <c r="U8" s="90">
        <v>0</v>
      </c>
      <c r="V8" s="90">
        <v>0</v>
      </c>
      <c r="W8" s="5">
        <v>1</v>
      </c>
      <c r="X8" s="5">
        <v>0</v>
      </c>
      <c r="Y8" s="96">
        <v>630311000</v>
      </c>
      <c r="Z8" s="20">
        <v>0</v>
      </c>
      <c r="AA8" s="20">
        <v>0</v>
      </c>
      <c r="AB8" s="20">
        <v>0</v>
      </c>
      <c r="AC8" s="20">
        <f t="shared" si="0"/>
        <v>630311000</v>
      </c>
      <c r="AD8" s="98">
        <f t="shared" si="1"/>
        <v>1.4433107530089292E-3</v>
      </c>
      <c r="AE8" s="91"/>
      <c r="AF8" s="99">
        <f t="shared" si="2"/>
        <v>1.3791180915186073E-2</v>
      </c>
      <c r="AG8" s="100">
        <f t="shared" si="3"/>
        <v>0.1046546167355137</v>
      </c>
    </row>
    <row r="9" spans="1:33" hidden="1" x14ac:dyDescent="0.25">
      <c r="A9" s="89">
        <v>10</v>
      </c>
      <c r="B9" s="24" t="s">
        <v>1784</v>
      </c>
      <c r="C9" s="24" t="s">
        <v>101</v>
      </c>
      <c r="D9" s="25">
        <v>85</v>
      </c>
      <c r="E9" s="25" t="s">
        <v>343</v>
      </c>
      <c r="F9" s="24" t="s">
        <v>272</v>
      </c>
      <c r="G9" s="24" t="s">
        <v>335</v>
      </c>
      <c r="H9" s="24" t="s">
        <v>35</v>
      </c>
      <c r="I9" s="24"/>
      <c r="J9" s="24" t="s">
        <v>274</v>
      </c>
      <c r="K9" s="24" t="s">
        <v>336</v>
      </c>
      <c r="L9" s="26">
        <v>28</v>
      </c>
      <c r="M9" s="27">
        <v>2776</v>
      </c>
      <c r="N9" s="28" t="s">
        <v>1849</v>
      </c>
      <c r="O9" s="29" t="s">
        <v>1852</v>
      </c>
      <c r="P9" s="29" t="s">
        <v>64</v>
      </c>
      <c r="Q9" s="30">
        <v>1</v>
      </c>
      <c r="R9" s="1" t="s">
        <v>41</v>
      </c>
      <c r="S9" s="5">
        <v>0</v>
      </c>
      <c r="T9" s="90">
        <v>0</v>
      </c>
      <c r="U9" s="90">
        <v>1</v>
      </c>
      <c r="V9" s="90">
        <v>0</v>
      </c>
      <c r="W9" s="5">
        <v>1</v>
      </c>
      <c r="X9" s="5">
        <v>0</v>
      </c>
      <c r="Y9" s="96">
        <v>0</v>
      </c>
      <c r="Z9" s="20">
        <v>0</v>
      </c>
      <c r="AA9" s="20">
        <v>741000000</v>
      </c>
      <c r="AB9" s="20">
        <v>0</v>
      </c>
      <c r="AC9" s="20">
        <f t="shared" si="0"/>
        <v>741000000</v>
      </c>
      <c r="AD9" s="98">
        <f t="shared" si="1"/>
        <v>1.6967707496452014E-3</v>
      </c>
      <c r="AE9" s="108" t="s">
        <v>2168</v>
      </c>
      <c r="AF9" s="99">
        <f t="shared" si="2"/>
        <v>1.3791180915186073E-2</v>
      </c>
      <c r="AG9" s="100">
        <f t="shared" si="3"/>
        <v>0.12303302814168822</v>
      </c>
    </row>
    <row r="10" spans="1:33" hidden="1" x14ac:dyDescent="0.25">
      <c r="A10" s="89">
        <v>10</v>
      </c>
      <c r="B10" s="24" t="s">
        <v>1784</v>
      </c>
      <c r="C10" s="24" t="s">
        <v>101</v>
      </c>
      <c r="D10" s="25">
        <v>88</v>
      </c>
      <c r="E10" s="25" t="s">
        <v>345</v>
      </c>
      <c r="F10" s="24" t="s">
        <v>272</v>
      </c>
      <c r="G10" s="24" t="s">
        <v>335</v>
      </c>
      <c r="H10" s="24" t="s">
        <v>35</v>
      </c>
      <c r="I10" s="24"/>
      <c r="J10" s="24" t="s">
        <v>274</v>
      </c>
      <c r="K10" s="24" t="s">
        <v>336</v>
      </c>
      <c r="L10" s="26">
        <v>28</v>
      </c>
      <c r="M10" s="27">
        <v>2776</v>
      </c>
      <c r="N10" s="28" t="s">
        <v>1849</v>
      </c>
      <c r="O10" s="29" t="s">
        <v>1853</v>
      </c>
      <c r="P10" s="29" t="s">
        <v>64</v>
      </c>
      <c r="Q10" s="30">
        <v>3</v>
      </c>
      <c r="R10" s="1" t="s">
        <v>41</v>
      </c>
      <c r="S10" s="5">
        <v>3</v>
      </c>
      <c r="T10" s="90">
        <v>0</v>
      </c>
      <c r="U10" s="90">
        <v>0</v>
      </c>
      <c r="V10" s="90">
        <v>0</v>
      </c>
      <c r="W10" s="5">
        <v>3</v>
      </c>
      <c r="X10" s="5">
        <v>0</v>
      </c>
      <c r="Y10" s="96">
        <v>945462000</v>
      </c>
      <c r="Z10" s="20">
        <v>0</v>
      </c>
      <c r="AA10" s="20">
        <v>0</v>
      </c>
      <c r="AB10" s="20">
        <v>0</v>
      </c>
      <c r="AC10" s="20">
        <f t="shared" si="0"/>
        <v>945462000</v>
      </c>
      <c r="AD10" s="98">
        <f t="shared" si="1"/>
        <v>2.1649558252375863E-3</v>
      </c>
      <c r="AE10" s="91"/>
      <c r="AF10" s="99">
        <f t="shared" si="2"/>
        <v>1.3791180915186073E-2</v>
      </c>
      <c r="AG10" s="100">
        <f t="shared" si="3"/>
        <v>0.15698117793913202</v>
      </c>
    </row>
    <row r="11" spans="1:33" hidden="1" x14ac:dyDescent="0.25">
      <c r="A11" s="89">
        <v>10</v>
      </c>
      <c r="B11" s="24" t="s">
        <v>1784</v>
      </c>
      <c r="C11" s="24" t="s">
        <v>101</v>
      </c>
      <c r="D11" s="25">
        <v>49</v>
      </c>
      <c r="E11" s="25" t="s">
        <v>435</v>
      </c>
      <c r="F11" s="24" t="s">
        <v>103</v>
      </c>
      <c r="G11" s="24" t="s">
        <v>436</v>
      </c>
      <c r="H11" s="24" t="s">
        <v>59</v>
      </c>
      <c r="I11" s="24" t="s">
        <v>105</v>
      </c>
      <c r="J11" s="24" t="s">
        <v>106</v>
      </c>
      <c r="K11" s="24" t="s">
        <v>437</v>
      </c>
      <c r="L11" s="26">
        <v>9</v>
      </c>
      <c r="M11" s="128">
        <v>2765</v>
      </c>
      <c r="N11" s="28" t="s">
        <v>1799</v>
      </c>
      <c r="O11" s="29" t="s">
        <v>1800</v>
      </c>
      <c r="P11" s="29" t="s">
        <v>440</v>
      </c>
      <c r="Q11" s="30">
        <v>230</v>
      </c>
      <c r="R11" s="1" t="s">
        <v>119</v>
      </c>
      <c r="S11" s="5">
        <v>230</v>
      </c>
      <c r="T11" s="90">
        <v>230</v>
      </c>
      <c r="U11" s="90">
        <v>230</v>
      </c>
      <c r="V11" s="90">
        <v>230</v>
      </c>
      <c r="W11" s="5">
        <v>230</v>
      </c>
      <c r="X11" s="5">
        <v>0</v>
      </c>
      <c r="Y11" s="96">
        <v>1142692000</v>
      </c>
      <c r="Z11" s="20">
        <v>1044000000</v>
      </c>
      <c r="AA11" s="20">
        <v>1075000000</v>
      </c>
      <c r="AB11" s="20">
        <v>1106000000</v>
      </c>
      <c r="AC11" s="20">
        <f t="shared" si="0"/>
        <v>4367692000</v>
      </c>
      <c r="AD11" s="98">
        <f t="shared" si="1"/>
        <v>1.0001311780107084E-2</v>
      </c>
      <c r="AE11" s="91"/>
      <c r="AF11" s="99">
        <f t="shared" si="2"/>
        <v>1.0001311780107084E-2</v>
      </c>
      <c r="AG11" s="100">
        <f t="shared" si="3"/>
        <v>1</v>
      </c>
    </row>
    <row r="12" spans="1:33" hidden="1" x14ac:dyDescent="0.25">
      <c r="A12" s="89">
        <v>10</v>
      </c>
      <c r="B12" s="24" t="s">
        <v>1784</v>
      </c>
      <c r="C12" s="24" t="s">
        <v>120</v>
      </c>
      <c r="D12" s="25">
        <v>17</v>
      </c>
      <c r="E12" s="25" t="s">
        <v>121</v>
      </c>
      <c r="F12" s="24" t="s">
        <v>122</v>
      </c>
      <c r="G12" s="24" t="s">
        <v>123</v>
      </c>
      <c r="H12" s="24" t="s">
        <v>59</v>
      </c>
      <c r="I12" s="24" t="s">
        <v>124</v>
      </c>
      <c r="J12" s="24" t="s">
        <v>106</v>
      </c>
      <c r="K12" s="24" t="s">
        <v>125</v>
      </c>
      <c r="L12" s="26">
        <v>10</v>
      </c>
      <c r="M12" s="128">
        <v>2540</v>
      </c>
      <c r="N12" s="28" t="s">
        <v>1801</v>
      </c>
      <c r="O12" s="102" t="s">
        <v>1802</v>
      </c>
      <c r="P12" s="29" t="s">
        <v>128</v>
      </c>
      <c r="Q12" s="30">
        <v>600</v>
      </c>
      <c r="R12" s="1" t="s">
        <v>41</v>
      </c>
      <c r="S12" s="5">
        <v>150</v>
      </c>
      <c r="T12" s="90">
        <v>150</v>
      </c>
      <c r="U12" s="90">
        <v>150</v>
      </c>
      <c r="V12" s="90">
        <v>150</v>
      </c>
      <c r="W12" s="5">
        <v>600</v>
      </c>
      <c r="X12" s="5">
        <v>0</v>
      </c>
      <c r="Y12" s="96">
        <v>857019000</v>
      </c>
      <c r="Z12" s="20">
        <v>783000000</v>
      </c>
      <c r="AA12" s="20">
        <v>806000000</v>
      </c>
      <c r="AB12" s="20">
        <v>829000000</v>
      </c>
      <c r="AC12" s="20">
        <f t="shared" si="0"/>
        <v>3275019000</v>
      </c>
      <c r="AD12" s="98">
        <f t="shared" si="1"/>
        <v>7.4992664557790526E-3</v>
      </c>
      <c r="AE12" s="108" t="s">
        <v>2169</v>
      </c>
      <c r="AF12" s="99">
        <f t="shared" si="2"/>
        <v>4.4685488119487138E-2</v>
      </c>
      <c r="AG12" s="100">
        <f t="shared" si="3"/>
        <v>0.16782330844694648</v>
      </c>
    </row>
    <row r="13" spans="1:33" hidden="1" x14ac:dyDescent="0.25">
      <c r="A13" s="89">
        <v>10</v>
      </c>
      <c r="B13" s="24" t="s">
        <v>1784</v>
      </c>
      <c r="C13" s="24" t="s">
        <v>120</v>
      </c>
      <c r="D13" s="25">
        <v>18</v>
      </c>
      <c r="E13" s="25" t="s">
        <v>129</v>
      </c>
      <c r="F13" s="24" t="s">
        <v>122</v>
      </c>
      <c r="G13" s="24" t="s">
        <v>130</v>
      </c>
      <c r="H13" s="24" t="s">
        <v>59</v>
      </c>
      <c r="I13" s="24" t="s">
        <v>124</v>
      </c>
      <c r="J13" s="24" t="s">
        <v>106</v>
      </c>
      <c r="K13" s="24" t="s">
        <v>125</v>
      </c>
      <c r="L13" s="26">
        <v>10</v>
      </c>
      <c r="M13" s="128">
        <v>2540</v>
      </c>
      <c r="N13" s="134" t="s">
        <v>1801</v>
      </c>
      <c r="O13" s="102" t="s">
        <v>1803</v>
      </c>
      <c r="P13" s="29" t="s">
        <v>132</v>
      </c>
      <c r="Q13" s="30">
        <v>200</v>
      </c>
      <c r="R13" s="1" t="s">
        <v>41</v>
      </c>
      <c r="S13" s="5">
        <v>50</v>
      </c>
      <c r="T13" s="90">
        <v>50</v>
      </c>
      <c r="U13" s="90">
        <v>50</v>
      </c>
      <c r="V13" s="90">
        <v>50</v>
      </c>
      <c r="W13" s="5">
        <v>200</v>
      </c>
      <c r="X13" s="5">
        <v>0</v>
      </c>
      <c r="Y13" s="96">
        <v>285673000</v>
      </c>
      <c r="Z13" s="20">
        <v>261000000</v>
      </c>
      <c r="AA13" s="20">
        <v>269000000</v>
      </c>
      <c r="AB13" s="20">
        <v>276000000</v>
      </c>
      <c r="AC13" s="20">
        <f t="shared" si="0"/>
        <v>1091673000</v>
      </c>
      <c r="AD13" s="98">
        <f t="shared" si="1"/>
        <v>2.4997554852596842E-3</v>
      </c>
      <c r="AE13" s="108" t="s">
        <v>2169</v>
      </c>
      <c r="AF13" s="99">
        <f t="shared" si="2"/>
        <v>4.4685488119487138E-2</v>
      </c>
      <c r="AG13" s="100">
        <f t="shared" si="3"/>
        <v>5.5941102815648833E-2</v>
      </c>
    </row>
    <row r="14" spans="1:33" hidden="1" x14ac:dyDescent="0.25">
      <c r="A14" s="89">
        <v>10</v>
      </c>
      <c r="B14" s="24" t="s">
        <v>1784</v>
      </c>
      <c r="C14" s="24" t="s">
        <v>120</v>
      </c>
      <c r="D14" s="25">
        <v>19</v>
      </c>
      <c r="E14" s="25" t="s">
        <v>133</v>
      </c>
      <c r="F14" s="24" t="s">
        <v>122</v>
      </c>
      <c r="G14" s="24" t="s">
        <v>134</v>
      </c>
      <c r="H14" s="24" t="s">
        <v>59</v>
      </c>
      <c r="I14" s="24" t="s">
        <v>124</v>
      </c>
      <c r="J14" s="24" t="s">
        <v>106</v>
      </c>
      <c r="K14" s="24" t="s">
        <v>125</v>
      </c>
      <c r="L14" s="26">
        <v>10</v>
      </c>
      <c r="M14" s="128">
        <v>2540</v>
      </c>
      <c r="N14" s="28" t="s">
        <v>1801</v>
      </c>
      <c r="O14" s="105" t="s">
        <v>444</v>
      </c>
      <c r="P14" s="29" t="s">
        <v>136</v>
      </c>
      <c r="Q14" s="30">
        <v>800</v>
      </c>
      <c r="R14" s="1" t="s">
        <v>41</v>
      </c>
      <c r="S14" s="109">
        <v>200</v>
      </c>
      <c r="T14" s="109">
        <v>200</v>
      </c>
      <c r="U14" s="109">
        <v>200</v>
      </c>
      <c r="V14" s="109">
        <v>200</v>
      </c>
      <c r="W14" s="106">
        <f>+S14+T14+U14+V14</f>
        <v>800</v>
      </c>
      <c r="X14" s="5">
        <v>0</v>
      </c>
      <c r="Y14" s="96">
        <v>1599759000</v>
      </c>
      <c r="Z14" s="20">
        <v>1462000000</v>
      </c>
      <c r="AA14" s="20">
        <v>1504000000</v>
      </c>
      <c r="AB14" s="20">
        <v>1548000000</v>
      </c>
      <c r="AC14" s="20">
        <f t="shared" si="0"/>
        <v>6113759000</v>
      </c>
      <c r="AD14" s="98">
        <f t="shared" si="1"/>
        <v>1.3999524212658701E-2</v>
      </c>
      <c r="AE14" s="108" t="s">
        <v>2170</v>
      </c>
      <c r="AF14" s="99">
        <f t="shared" si="2"/>
        <v>4.4685488119487138E-2</v>
      </c>
      <c r="AG14" s="100">
        <f t="shared" si="3"/>
        <v>0.31329017096612116</v>
      </c>
    </row>
    <row r="15" spans="1:33" hidden="1" x14ac:dyDescent="0.25">
      <c r="A15" s="89">
        <v>10</v>
      </c>
      <c r="B15" s="24" t="s">
        <v>1784</v>
      </c>
      <c r="C15" s="24" t="s">
        <v>120</v>
      </c>
      <c r="D15" s="25">
        <v>20</v>
      </c>
      <c r="E15" s="25" t="s">
        <v>137</v>
      </c>
      <c r="F15" s="24" t="s">
        <v>122</v>
      </c>
      <c r="G15" s="24" t="s">
        <v>138</v>
      </c>
      <c r="H15" s="24" t="s">
        <v>59</v>
      </c>
      <c r="I15" s="24" t="s">
        <v>124</v>
      </c>
      <c r="J15" s="24" t="s">
        <v>106</v>
      </c>
      <c r="K15" s="24" t="s">
        <v>125</v>
      </c>
      <c r="L15" s="26">
        <v>10</v>
      </c>
      <c r="M15" s="128">
        <v>2540</v>
      </c>
      <c r="N15" s="28" t="s">
        <v>1801</v>
      </c>
      <c r="O15" s="102" t="s">
        <v>1805</v>
      </c>
      <c r="P15" s="29" t="s">
        <v>140</v>
      </c>
      <c r="Q15" s="30">
        <v>350</v>
      </c>
      <c r="R15" s="1" t="s">
        <v>41</v>
      </c>
      <c r="S15" s="5">
        <v>85</v>
      </c>
      <c r="T15" s="90">
        <v>90</v>
      </c>
      <c r="U15" s="90">
        <v>90</v>
      </c>
      <c r="V15" s="90">
        <v>85</v>
      </c>
      <c r="W15" s="5">
        <v>350</v>
      </c>
      <c r="X15" s="5">
        <v>0</v>
      </c>
      <c r="Y15" s="96">
        <v>342812000</v>
      </c>
      <c r="Z15" s="20">
        <v>313000000</v>
      </c>
      <c r="AA15" s="20">
        <v>322000000</v>
      </c>
      <c r="AB15" s="20">
        <v>332000000</v>
      </c>
      <c r="AC15" s="20">
        <f t="shared" si="0"/>
        <v>1309812000</v>
      </c>
      <c r="AD15" s="98">
        <f t="shared" si="1"/>
        <v>2.9992586897898523E-3</v>
      </c>
      <c r="AE15" s="108" t="s">
        <v>2169</v>
      </c>
      <c r="AF15" s="99">
        <f t="shared" si="2"/>
        <v>4.4685488119487138E-2</v>
      </c>
      <c r="AG15" s="100">
        <f t="shared" si="3"/>
        <v>6.7119300157804235E-2</v>
      </c>
    </row>
    <row r="16" spans="1:33" hidden="1" x14ac:dyDescent="0.25">
      <c r="A16" s="89">
        <v>10</v>
      </c>
      <c r="B16" s="24" t="s">
        <v>1784</v>
      </c>
      <c r="C16" s="24" t="s">
        <v>120</v>
      </c>
      <c r="D16" s="25">
        <v>22</v>
      </c>
      <c r="E16" s="25" t="s">
        <v>903</v>
      </c>
      <c r="F16" s="24" t="s">
        <v>122</v>
      </c>
      <c r="G16" s="24" t="s">
        <v>904</v>
      </c>
      <c r="H16" s="24" t="s">
        <v>59</v>
      </c>
      <c r="I16" s="24"/>
      <c r="J16" s="24" t="s">
        <v>106</v>
      </c>
      <c r="K16" s="24" t="s">
        <v>125</v>
      </c>
      <c r="L16" s="26">
        <v>10</v>
      </c>
      <c r="M16" s="128">
        <v>2540</v>
      </c>
      <c r="N16" s="28" t="s">
        <v>1801</v>
      </c>
      <c r="O16" s="102" t="s">
        <v>1806</v>
      </c>
      <c r="P16" s="29" t="s">
        <v>906</v>
      </c>
      <c r="Q16" s="30">
        <v>800</v>
      </c>
      <c r="R16" s="1" t="s">
        <v>41</v>
      </c>
      <c r="S16" s="5">
        <v>200</v>
      </c>
      <c r="T16" s="90">
        <v>200</v>
      </c>
      <c r="U16" s="90">
        <v>200</v>
      </c>
      <c r="V16" s="90">
        <v>200</v>
      </c>
      <c r="W16" s="5">
        <v>800</v>
      </c>
      <c r="X16" s="5">
        <v>0</v>
      </c>
      <c r="Y16" s="96">
        <v>342812000</v>
      </c>
      <c r="Z16" s="20">
        <v>313000000</v>
      </c>
      <c r="AA16" s="20">
        <v>322000000</v>
      </c>
      <c r="AB16" s="20">
        <v>332000000</v>
      </c>
      <c r="AC16" s="20">
        <f t="shared" si="0"/>
        <v>1309812000</v>
      </c>
      <c r="AD16" s="98">
        <f t="shared" si="1"/>
        <v>2.9992586897898523E-3</v>
      </c>
      <c r="AE16" s="108" t="s">
        <v>2169</v>
      </c>
      <c r="AF16" s="99">
        <f t="shared" si="2"/>
        <v>4.4685488119487138E-2</v>
      </c>
      <c r="AG16" s="100">
        <f t="shared" si="3"/>
        <v>6.7119300157804235E-2</v>
      </c>
    </row>
    <row r="17" spans="1:33" hidden="1" x14ac:dyDescent="0.25">
      <c r="A17" s="89">
        <v>10</v>
      </c>
      <c r="B17" s="24" t="s">
        <v>1784</v>
      </c>
      <c r="C17" s="24" t="s">
        <v>120</v>
      </c>
      <c r="D17" s="25">
        <v>23</v>
      </c>
      <c r="E17" s="25" t="s">
        <v>145</v>
      </c>
      <c r="F17" s="24" t="s">
        <v>122</v>
      </c>
      <c r="G17" s="24" t="s">
        <v>146</v>
      </c>
      <c r="H17" s="24" t="s">
        <v>35</v>
      </c>
      <c r="I17" s="24"/>
      <c r="J17" s="24" t="s">
        <v>106</v>
      </c>
      <c r="K17" s="24" t="s">
        <v>125</v>
      </c>
      <c r="L17" s="26">
        <v>10</v>
      </c>
      <c r="M17" s="128">
        <v>2540</v>
      </c>
      <c r="N17" s="28" t="s">
        <v>1801</v>
      </c>
      <c r="O17" s="102" t="s">
        <v>1807</v>
      </c>
      <c r="P17" s="29" t="s">
        <v>148</v>
      </c>
      <c r="Q17" s="30">
        <v>3200</v>
      </c>
      <c r="R17" s="1" t="s">
        <v>41</v>
      </c>
      <c r="S17" s="5">
        <v>800</v>
      </c>
      <c r="T17" s="90">
        <v>800</v>
      </c>
      <c r="U17" s="90">
        <v>800</v>
      </c>
      <c r="V17" s="90">
        <v>800</v>
      </c>
      <c r="W17" s="5">
        <v>3200</v>
      </c>
      <c r="X17" s="5">
        <v>0</v>
      </c>
      <c r="Y17" s="96">
        <v>1678610000</v>
      </c>
      <c r="Z17" s="20">
        <v>1534000000</v>
      </c>
      <c r="AA17" s="20">
        <v>1578000000</v>
      </c>
      <c r="AB17" s="20">
        <v>1624000000</v>
      </c>
      <c r="AC17" s="20">
        <f t="shared" si="0"/>
        <v>6414610000</v>
      </c>
      <c r="AD17" s="98">
        <f t="shared" si="1"/>
        <v>1.4688424586209994E-2</v>
      </c>
      <c r="AE17" s="108" t="s">
        <v>2169</v>
      </c>
      <c r="AF17" s="99">
        <f t="shared" si="2"/>
        <v>4.4685488119487138E-2</v>
      </c>
      <c r="AG17" s="100">
        <f t="shared" si="3"/>
        <v>0.32870681745567504</v>
      </c>
    </row>
    <row r="18" spans="1:33" hidden="1" x14ac:dyDescent="0.25">
      <c r="A18" s="89">
        <v>10</v>
      </c>
      <c r="B18" s="24" t="s">
        <v>1784</v>
      </c>
      <c r="C18" s="24" t="s">
        <v>31</v>
      </c>
      <c r="D18" s="25">
        <v>7</v>
      </c>
      <c r="E18" s="25" t="s">
        <v>68</v>
      </c>
      <c r="F18" s="24" t="s">
        <v>33</v>
      </c>
      <c r="G18" s="24" t="s">
        <v>69</v>
      </c>
      <c r="H18" s="24" t="s">
        <v>35</v>
      </c>
      <c r="I18" s="24"/>
      <c r="J18" s="24" t="s">
        <v>36</v>
      </c>
      <c r="K18" s="24" t="s">
        <v>70</v>
      </c>
      <c r="L18" s="26">
        <v>4</v>
      </c>
      <c r="M18" s="128">
        <v>2539</v>
      </c>
      <c r="N18" s="28" t="s">
        <v>1789</v>
      </c>
      <c r="O18" s="29" t="s">
        <v>796</v>
      </c>
      <c r="P18" s="29" t="s">
        <v>73</v>
      </c>
      <c r="Q18" s="30">
        <v>4</v>
      </c>
      <c r="R18" s="1" t="s">
        <v>41</v>
      </c>
      <c r="S18" s="5">
        <v>1</v>
      </c>
      <c r="T18" s="90">
        <v>1</v>
      </c>
      <c r="U18" s="90">
        <v>1</v>
      </c>
      <c r="V18" s="90">
        <v>1</v>
      </c>
      <c r="W18" s="5">
        <v>4</v>
      </c>
      <c r="X18" s="5">
        <v>0</v>
      </c>
      <c r="Y18" s="96">
        <v>377056000</v>
      </c>
      <c r="Z18" s="20">
        <v>345000000</v>
      </c>
      <c r="AA18" s="20">
        <v>355000000</v>
      </c>
      <c r="AB18" s="20">
        <v>365000000</v>
      </c>
      <c r="AC18" s="20">
        <f t="shared" si="0"/>
        <v>1442056000</v>
      </c>
      <c r="AD18" s="98">
        <f t="shared" si="1"/>
        <v>3.3020761675443462E-3</v>
      </c>
      <c r="AE18" s="91"/>
      <c r="AF18" s="99">
        <f t="shared" si="2"/>
        <v>1.3203727281879759E-2</v>
      </c>
      <c r="AG18" s="100">
        <f t="shared" si="3"/>
        <v>0.2500866684876154</v>
      </c>
    </row>
    <row r="19" spans="1:33" hidden="1" x14ac:dyDescent="0.25">
      <c r="A19" s="89">
        <v>10</v>
      </c>
      <c r="B19" s="24" t="s">
        <v>1784</v>
      </c>
      <c r="C19" s="24" t="s">
        <v>31</v>
      </c>
      <c r="D19" s="25">
        <v>8</v>
      </c>
      <c r="E19" s="25" t="s">
        <v>74</v>
      </c>
      <c r="F19" s="24" t="s">
        <v>33</v>
      </c>
      <c r="G19" s="24" t="s">
        <v>69</v>
      </c>
      <c r="H19" s="24" t="s">
        <v>35</v>
      </c>
      <c r="I19" s="24"/>
      <c r="J19" s="24" t="s">
        <v>36</v>
      </c>
      <c r="K19" s="24" t="s">
        <v>70</v>
      </c>
      <c r="L19" s="26">
        <v>4</v>
      </c>
      <c r="M19" s="128">
        <v>2539</v>
      </c>
      <c r="N19" s="28" t="s">
        <v>1789</v>
      </c>
      <c r="O19" s="29" t="s">
        <v>1790</v>
      </c>
      <c r="P19" s="29" t="s">
        <v>40</v>
      </c>
      <c r="Q19" s="30">
        <v>8</v>
      </c>
      <c r="R19" s="1" t="s">
        <v>41</v>
      </c>
      <c r="S19" s="5">
        <v>2</v>
      </c>
      <c r="T19" s="90">
        <v>2</v>
      </c>
      <c r="U19" s="90">
        <v>2</v>
      </c>
      <c r="V19" s="90">
        <v>2</v>
      </c>
      <c r="W19" s="5">
        <v>8</v>
      </c>
      <c r="X19" s="5">
        <v>0</v>
      </c>
      <c r="Y19" s="96">
        <v>502742000</v>
      </c>
      <c r="Z19" s="20">
        <v>459000000</v>
      </c>
      <c r="AA19" s="20">
        <v>473000000</v>
      </c>
      <c r="AB19" s="20">
        <v>487000000</v>
      </c>
      <c r="AC19" s="20">
        <f t="shared" si="0"/>
        <v>1921742000</v>
      </c>
      <c r="AD19" s="98">
        <f t="shared" si="1"/>
        <v>4.4004799108834933E-3</v>
      </c>
      <c r="AE19" s="91"/>
      <c r="AF19" s="99">
        <f t="shared" si="2"/>
        <v>1.3203727281879759E-2</v>
      </c>
      <c r="AG19" s="100">
        <f t="shared" si="3"/>
        <v>0.33327558324553758</v>
      </c>
    </row>
    <row r="20" spans="1:33" hidden="1" x14ac:dyDescent="0.25">
      <c r="A20" s="89">
        <v>10</v>
      </c>
      <c r="B20" s="24" t="s">
        <v>1784</v>
      </c>
      <c r="C20" s="24" t="s">
        <v>31</v>
      </c>
      <c r="D20" s="25">
        <v>11</v>
      </c>
      <c r="E20" s="25" t="s">
        <v>79</v>
      </c>
      <c r="F20" s="24" t="s">
        <v>33</v>
      </c>
      <c r="G20" s="24" t="s">
        <v>69</v>
      </c>
      <c r="H20" s="24" t="s">
        <v>35</v>
      </c>
      <c r="I20" s="24"/>
      <c r="J20" s="24" t="s">
        <v>36</v>
      </c>
      <c r="K20" s="24" t="s">
        <v>70</v>
      </c>
      <c r="L20" s="26">
        <v>4</v>
      </c>
      <c r="M20" s="128">
        <v>2539</v>
      </c>
      <c r="N20" s="28" t="s">
        <v>1789</v>
      </c>
      <c r="O20" s="29" t="s">
        <v>691</v>
      </c>
      <c r="P20" s="29" t="s">
        <v>81</v>
      </c>
      <c r="Q20" s="30">
        <v>4</v>
      </c>
      <c r="R20" s="1" t="s">
        <v>41</v>
      </c>
      <c r="S20" s="5">
        <v>1</v>
      </c>
      <c r="T20" s="90">
        <v>1</v>
      </c>
      <c r="U20" s="90">
        <v>1</v>
      </c>
      <c r="V20" s="90">
        <v>1</v>
      </c>
      <c r="W20" s="5">
        <v>4</v>
      </c>
      <c r="X20" s="5">
        <v>0</v>
      </c>
      <c r="Y20" s="96">
        <v>251371000</v>
      </c>
      <c r="Z20" s="20">
        <v>230000000</v>
      </c>
      <c r="AA20" s="20">
        <v>236000000</v>
      </c>
      <c r="AB20" s="20">
        <v>243000000</v>
      </c>
      <c r="AC20" s="20">
        <f t="shared" si="0"/>
        <v>960371000</v>
      </c>
      <c r="AD20" s="98">
        <f t="shared" si="1"/>
        <v>2.1990950359075732E-3</v>
      </c>
      <c r="AE20" s="91"/>
      <c r="AF20" s="99">
        <f t="shared" si="2"/>
        <v>1.3203727281879759E-2</v>
      </c>
      <c r="AG20" s="100">
        <f t="shared" si="3"/>
        <v>0.16655107977923164</v>
      </c>
    </row>
    <row r="21" spans="1:33" hidden="1" x14ac:dyDescent="0.25">
      <c r="A21" s="89">
        <v>10</v>
      </c>
      <c r="B21" s="24" t="s">
        <v>1784</v>
      </c>
      <c r="C21" s="24" t="s">
        <v>31</v>
      </c>
      <c r="D21" s="25">
        <v>13</v>
      </c>
      <c r="E21" s="25" t="s">
        <v>85</v>
      </c>
      <c r="F21" s="24" t="s">
        <v>33</v>
      </c>
      <c r="G21" s="24" t="s">
        <v>69</v>
      </c>
      <c r="H21" s="24" t="s">
        <v>35</v>
      </c>
      <c r="I21" s="24"/>
      <c r="J21" s="24" t="s">
        <v>36</v>
      </c>
      <c r="K21" s="24" t="s">
        <v>70</v>
      </c>
      <c r="L21" s="26">
        <v>4</v>
      </c>
      <c r="M21" s="128">
        <v>2539</v>
      </c>
      <c r="N21" s="28" t="s">
        <v>1789</v>
      </c>
      <c r="O21" s="29" t="s">
        <v>1066</v>
      </c>
      <c r="P21" s="29" t="s">
        <v>87</v>
      </c>
      <c r="Q21" s="30">
        <v>4</v>
      </c>
      <c r="R21" s="1" t="s">
        <v>41</v>
      </c>
      <c r="S21" s="5">
        <v>1</v>
      </c>
      <c r="T21" s="90">
        <v>1</v>
      </c>
      <c r="U21" s="90">
        <v>1</v>
      </c>
      <c r="V21" s="90">
        <v>1</v>
      </c>
      <c r="W21" s="5">
        <v>4</v>
      </c>
      <c r="X21" s="5">
        <v>0</v>
      </c>
      <c r="Y21" s="96">
        <v>377056000</v>
      </c>
      <c r="Z21" s="20">
        <v>345000000</v>
      </c>
      <c r="AA21" s="20">
        <v>355000000</v>
      </c>
      <c r="AB21" s="20">
        <v>365000000</v>
      </c>
      <c r="AC21" s="20">
        <f t="shared" si="0"/>
        <v>1442056000</v>
      </c>
      <c r="AD21" s="98">
        <f t="shared" si="1"/>
        <v>3.3020761675443462E-3</v>
      </c>
      <c r="AE21" s="91"/>
      <c r="AF21" s="99">
        <f t="shared" si="2"/>
        <v>1.3203727281879759E-2</v>
      </c>
      <c r="AG21" s="100">
        <f t="shared" si="3"/>
        <v>0.2500866684876154</v>
      </c>
    </row>
    <row r="22" spans="1:33" hidden="1" x14ac:dyDescent="0.25">
      <c r="A22" s="89">
        <v>10</v>
      </c>
      <c r="B22" s="24" t="s">
        <v>1784</v>
      </c>
      <c r="C22" s="24" t="s">
        <v>244</v>
      </c>
      <c r="D22" s="25">
        <v>54</v>
      </c>
      <c r="E22" s="25" t="s">
        <v>245</v>
      </c>
      <c r="F22" s="24" t="s">
        <v>246</v>
      </c>
      <c r="G22" s="24" t="s">
        <v>247</v>
      </c>
      <c r="H22" s="24" t="s">
        <v>35</v>
      </c>
      <c r="I22" s="24"/>
      <c r="J22" s="24" t="s">
        <v>233</v>
      </c>
      <c r="K22" s="24" t="s">
        <v>248</v>
      </c>
      <c r="L22" s="26">
        <v>18</v>
      </c>
      <c r="M22" s="130">
        <v>2525</v>
      </c>
      <c r="N22" s="28" t="s">
        <v>1831</v>
      </c>
      <c r="O22" s="29" t="s">
        <v>477</v>
      </c>
      <c r="P22" s="29" t="s">
        <v>40</v>
      </c>
      <c r="Q22" s="30">
        <v>4</v>
      </c>
      <c r="R22" s="1" t="s">
        <v>41</v>
      </c>
      <c r="S22" s="5">
        <v>1</v>
      </c>
      <c r="T22" s="90">
        <v>1</v>
      </c>
      <c r="U22" s="90">
        <v>1</v>
      </c>
      <c r="V22" s="90">
        <v>1</v>
      </c>
      <c r="W22" s="5">
        <v>4</v>
      </c>
      <c r="X22" s="5">
        <v>0</v>
      </c>
      <c r="Y22" s="96">
        <v>1678610000</v>
      </c>
      <c r="Z22" s="20">
        <v>1534000000</v>
      </c>
      <c r="AA22" s="20">
        <v>1578000000</v>
      </c>
      <c r="AB22" s="20">
        <v>1624000000</v>
      </c>
      <c r="AC22" s="20">
        <f t="shared" si="0"/>
        <v>6414610000</v>
      </c>
      <c r="AD22" s="98">
        <f t="shared" si="1"/>
        <v>1.4688424586209994E-2</v>
      </c>
      <c r="AE22" s="91"/>
      <c r="AF22" s="99">
        <f t="shared" si="2"/>
        <v>2.5977560177068034E-2</v>
      </c>
      <c r="AG22" s="100">
        <f t="shared" si="3"/>
        <v>0.5654274106610041</v>
      </c>
    </row>
    <row r="23" spans="1:33" hidden="1" x14ac:dyDescent="0.25">
      <c r="A23" s="89">
        <v>10</v>
      </c>
      <c r="B23" s="24" t="s">
        <v>1784</v>
      </c>
      <c r="C23" s="24" t="s">
        <v>244</v>
      </c>
      <c r="D23" s="25">
        <v>55</v>
      </c>
      <c r="E23" s="25" t="s">
        <v>251</v>
      </c>
      <c r="F23" s="24" t="s">
        <v>252</v>
      </c>
      <c r="G23" s="24" t="s">
        <v>253</v>
      </c>
      <c r="H23" s="24" t="s">
        <v>35</v>
      </c>
      <c r="I23" s="24"/>
      <c r="J23" s="24" t="s">
        <v>233</v>
      </c>
      <c r="K23" s="24" t="s">
        <v>248</v>
      </c>
      <c r="L23" s="26">
        <v>18</v>
      </c>
      <c r="M23" s="130">
        <v>2525</v>
      </c>
      <c r="N23" s="28" t="s">
        <v>1831</v>
      </c>
      <c r="O23" s="29" t="s">
        <v>1832</v>
      </c>
      <c r="P23" s="29" t="s">
        <v>255</v>
      </c>
      <c r="Q23" s="30">
        <v>100</v>
      </c>
      <c r="R23" s="1" t="s">
        <v>41</v>
      </c>
      <c r="S23" s="5">
        <v>25</v>
      </c>
      <c r="T23" s="90">
        <v>25</v>
      </c>
      <c r="U23" s="90">
        <v>25</v>
      </c>
      <c r="V23" s="90">
        <v>25</v>
      </c>
      <c r="W23" s="5">
        <v>100</v>
      </c>
      <c r="X23" s="5">
        <v>0</v>
      </c>
      <c r="Y23" s="96">
        <v>1290100000</v>
      </c>
      <c r="Z23" s="20">
        <v>1179000000</v>
      </c>
      <c r="AA23" s="20">
        <v>1213000000</v>
      </c>
      <c r="AB23" s="20">
        <v>1248000000</v>
      </c>
      <c r="AC23" s="20">
        <f t="shared" si="0"/>
        <v>4930100000</v>
      </c>
      <c r="AD23" s="98">
        <f t="shared" si="1"/>
        <v>1.128913559085804E-2</v>
      </c>
      <c r="AE23" s="91"/>
      <c r="AF23" s="99">
        <f t="shared" si="2"/>
        <v>2.5977560177068034E-2</v>
      </c>
      <c r="AG23" s="100">
        <f t="shared" si="3"/>
        <v>0.4345725893389959</v>
      </c>
    </row>
    <row r="24" spans="1:33" hidden="1" x14ac:dyDescent="0.25">
      <c r="A24" s="110">
        <v>10</v>
      </c>
      <c r="B24" s="111" t="s">
        <v>1784</v>
      </c>
      <c r="C24" s="111" t="s">
        <v>244</v>
      </c>
      <c r="D24" s="112">
        <v>58</v>
      </c>
      <c r="E24" s="112" t="s">
        <v>267</v>
      </c>
      <c r="F24" s="111" t="s">
        <v>252</v>
      </c>
      <c r="G24" s="111" t="s">
        <v>268</v>
      </c>
      <c r="H24" s="111" t="s">
        <v>35</v>
      </c>
      <c r="I24" s="111"/>
      <c r="J24" s="111" t="s">
        <v>233</v>
      </c>
      <c r="K24" s="111" t="s">
        <v>258</v>
      </c>
      <c r="L24" s="113">
        <v>20</v>
      </c>
      <c r="M24" s="131">
        <v>2509</v>
      </c>
      <c r="N24" s="114" t="s">
        <v>1834</v>
      </c>
      <c r="O24" s="115" t="s">
        <v>1835</v>
      </c>
      <c r="P24" s="115" t="s">
        <v>270</v>
      </c>
      <c r="Q24" s="116">
        <v>400</v>
      </c>
      <c r="R24" s="117" t="s">
        <v>41</v>
      </c>
      <c r="S24" s="118">
        <v>100</v>
      </c>
      <c r="T24" s="118">
        <v>100</v>
      </c>
      <c r="U24" s="118">
        <v>100</v>
      </c>
      <c r="V24" s="118">
        <v>100</v>
      </c>
      <c r="W24" s="118">
        <v>400</v>
      </c>
      <c r="X24" s="118">
        <v>0</v>
      </c>
      <c r="Y24" s="119">
        <v>1107264000</v>
      </c>
      <c r="Z24" s="120">
        <v>1012000000</v>
      </c>
      <c r="AA24" s="120">
        <v>1041000000</v>
      </c>
      <c r="AB24" s="120">
        <v>1072000000</v>
      </c>
      <c r="AC24" s="120">
        <f t="shared" si="0"/>
        <v>4232264000</v>
      </c>
      <c r="AD24" s="121">
        <f t="shared" si="1"/>
        <v>9.6912034547589725E-3</v>
      </c>
      <c r="AE24" s="108"/>
      <c r="AF24" s="122">
        <f t="shared" si="2"/>
        <v>9.6912034547589725E-3</v>
      </c>
      <c r="AG24" s="123">
        <f t="shared" si="3"/>
        <v>1</v>
      </c>
    </row>
    <row r="25" spans="1:33" hidden="1" x14ac:dyDescent="0.25">
      <c r="A25" s="89">
        <v>10</v>
      </c>
      <c r="B25" s="24" t="s">
        <v>1784</v>
      </c>
      <c r="C25" s="24" t="s">
        <v>149</v>
      </c>
      <c r="D25" s="25">
        <v>100</v>
      </c>
      <c r="E25" s="25" t="s">
        <v>150</v>
      </c>
      <c r="F25" s="24" t="s">
        <v>151</v>
      </c>
      <c r="G25" s="24" t="s">
        <v>152</v>
      </c>
      <c r="H25" s="24" t="s">
        <v>59</v>
      </c>
      <c r="I25" s="24"/>
      <c r="J25" s="24" t="s">
        <v>153</v>
      </c>
      <c r="K25" s="24" t="s">
        <v>154</v>
      </c>
      <c r="L25" s="26">
        <v>11</v>
      </c>
      <c r="M25" s="130">
        <v>2479</v>
      </c>
      <c r="N25" s="28" t="s">
        <v>1808</v>
      </c>
      <c r="O25" s="29" t="s">
        <v>1809</v>
      </c>
      <c r="P25" s="29" t="s">
        <v>157</v>
      </c>
      <c r="Q25" s="30">
        <v>4</v>
      </c>
      <c r="R25" s="1" t="s">
        <v>41</v>
      </c>
      <c r="S25" s="5">
        <v>1</v>
      </c>
      <c r="T25" s="90">
        <v>1</v>
      </c>
      <c r="U25" s="90">
        <v>1</v>
      </c>
      <c r="V25" s="90">
        <v>1</v>
      </c>
      <c r="W25" s="5">
        <v>4</v>
      </c>
      <c r="X25" s="5">
        <v>0</v>
      </c>
      <c r="Y25" s="96">
        <v>685613000</v>
      </c>
      <c r="Z25" s="20">
        <v>626000000</v>
      </c>
      <c r="AA25" s="20">
        <v>645000000</v>
      </c>
      <c r="AB25" s="20">
        <v>663000000</v>
      </c>
      <c r="AC25" s="20">
        <f t="shared" si="0"/>
        <v>2619613000</v>
      </c>
      <c r="AD25" s="98">
        <f t="shared" si="1"/>
        <v>5.9984921913499526E-3</v>
      </c>
      <c r="AE25" s="91"/>
      <c r="AF25" s="99">
        <f t="shared" si="2"/>
        <v>6.9974711223414685E-3</v>
      </c>
      <c r="AG25" s="100">
        <f t="shared" si="3"/>
        <v>0.85723714846039389</v>
      </c>
    </row>
    <row r="26" spans="1:33" hidden="1" x14ac:dyDescent="0.25">
      <c r="A26" s="89">
        <v>10</v>
      </c>
      <c r="B26" s="24" t="s">
        <v>1784</v>
      </c>
      <c r="C26" s="24" t="s">
        <v>149</v>
      </c>
      <c r="D26" s="25">
        <v>101</v>
      </c>
      <c r="E26" s="25" t="s">
        <v>158</v>
      </c>
      <c r="F26" s="24" t="s">
        <v>151</v>
      </c>
      <c r="G26" s="24" t="s">
        <v>152</v>
      </c>
      <c r="H26" s="24" t="s">
        <v>59</v>
      </c>
      <c r="I26" s="24"/>
      <c r="J26" s="24" t="s">
        <v>153</v>
      </c>
      <c r="K26" s="24" t="s">
        <v>154</v>
      </c>
      <c r="L26" s="26">
        <v>11</v>
      </c>
      <c r="M26" s="130">
        <v>2479</v>
      </c>
      <c r="N26" s="28" t="s">
        <v>1808</v>
      </c>
      <c r="O26" s="29" t="s">
        <v>1810</v>
      </c>
      <c r="P26" s="29" t="s">
        <v>160</v>
      </c>
      <c r="Q26" s="30">
        <v>1</v>
      </c>
      <c r="R26" s="1" t="s">
        <v>119</v>
      </c>
      <c r="S26" s="5">
        <v>1</v>
      </c>
      <c r="T26" s="90">
        <v>1</v>
      </c>
      <c r="U26" s="90">
        <v>1</v>
      </c>
      <c r="V26" s="90">
        <v>1</v>
      </c>
      <c r="W26" s="5">
        <v>1</v>
      </c>
      <c r="X26" s="5">
        <v>0</v>
      </c>
      <c r="Y26" s="96">
        <v>114266000</v>
      </c>
      <c r="Z26" s="20">
        <v>104000000</v>
      </c>
      <c r="AA26" s="20">
        <v>107000000</v>
      </c>
      <c r="AB26" s="20">
        <v>111000000</v>
      </c>
      <c r="AC26" s="20">
        <f t="shared" si="0"/>
        <v>436266000</v>
      </c>
      <c r="AD26" s="98">
        <f t="shared" si="1"/>
        <v>9.9897893099151606E-4</v>
      </c>
      <c r="AE26" s="91"/>
      <c r="AF26" s="99">
        <f t="shared" si="2"/>
        <v>6.9974711223414685E-3</v>
      </c>
      <c r="AG26" s="100">
        <f t="shared" si="3"/>
        <v>0.14276285153960611</v>
      </c>
    </row>
    <row r="27" spans="1:33" hidden="1" x14ac:dyDescent="0.25">
      <c r="A27" s="89">
        <v>10</v>
      </c>
      <c r="B27" s="24" t="s">
        <v>1784</v>
      </c>
      <c r="C27" s="24" t="s">
        <v>149</v>
      </c>
      <c r="D27" s="25">
        <v>103</v>
      </c>
      <c r="E27" s="25" t="s">
        <v>405</v>
      </c>
      <c r="F27" s="24" t="s">
        <v>406</v>
      </c>
      <c r="G27" s="24" t="s">
        <v>407</v>
      </c>
      <c r="H27" s="24" t="s">
        <v>59</v>
      </c>
      <c r="I27" s="24"/>
      <c r="J27" s="24" t="s">
        <v>153</v>
      </c>
      <c r="K27" s="24" t="s">
        <v>154</v>
      </c>
      <c r="L27" s="26">
        <v>34</v>
      </c>
      <c r="M27" s="130">
        <v>2477</v>
      </c>
      <c r="N27" s="28" t="s">
        <v>1863</v>
      </c>
      <c r="O27" s="29" t="s">
        <v>1864</v>
      </c>
      <c r="P27" s="29" t="s">
        <v>410</v>
      </c>
      <c r="Q27" s="30">
        <v>1</v>
      </c>
      <c r="R27" s="1" t="s">
        <v>119</v>
      </c>
      <c r="S27" s="5">
        <v>1</v>
      </c>
      <c r="T27" s="90">
        <v>1</v>
      </c>
      <c r="U27" s="90">
        <v>1</v>
      </c>
      <c r="V27" s="90">
        <v>1</v>
      </c>
      <c r="W27" s="5">
        <v>1</v>
      </c>
      <c r="X27" s="5">
        <v>0</v>
      </c>
      <c r="Y27" s="96">
        <v>571346000</v>
      </c>
      <c r="Z27" s="20">
        <v>522000000</v>
      </c>
      <c r="AA27" s="20">
        <v>537000000</v>
      </c>
      <c r="AB27" s="20">
        <v>553000000</v>
      </c>
      <c r="AC27" s="20">
        <f t="shared" si="0"/>
        <v>2183346000</v>
      </c>
      <c r="AD27" s="98">
        <f t="shared" si="1"/>
        <v>4.9995109705193684E-3</v>
      </c>
      <c r="AE27" s="91"/>
      <c r="AF27" s="99">
        <f t="shared" si="2"/>
        <v>1.0998000872030253E-2</v>
      </c>
      <c r="AG27" s="100">
        <f t="shared" si="3"/>
        <v>0.45458361284858206</v>
      </c>
    </row>
    <row r="28" spans="1:33" hidden="1" x14ac:dyDescent="0.25">
      <c r="A28" s="89">
        <v>10</v>
      </c>
      <c r="B28" s="24" t="s">
        <v>1784</v>
      </c>
      <c r="C28" s="24" t="s">
        <v>149</v>
      </c>
      <c r="D28" s="25">
        <v>104</v>
      </c>
      <c r="E28" s="25" t="s">
        <v>411</v>
      </c>
      <c r="F28" s="24" t="s">
        <v>406</v>
      </c>
      <c r="G28" s="24" t="s">
        <v>407</v>
      </c>
      <c r="H28" s="24" t="s">
        <v>59</v>
      </c>
      <c r="I28" s="24"/>
      <c r="J28" s="24" t="s">
        <v>153</v>
      </c>
      <c r="K28" s="24" t="s">
        <v>154</v>
      </c>
      <c r="L28" s="26">
        <v>34</v>
      </c>
      <c r="M28" s="130">
        <v>2477</v>
      </c>
      <c r="N28" s="28" t="s">
        <v>1863</v>
      </c>
      <c r="O28" s="29" t="s">
        <v>1865</v>
      </c>
      <c r="P28" s="29" t="s">
        <v>413</v>
      </c>
      <c r="Q28" s="30">
        <v>1</v>
      </c>
      <c r="R28" s="1" t="s">
        <v>119</v>
      </c>
      <c r="S28" s="5">
        <v>1</v>
      </c>
      <c r="T28" s="90">
        <v>1</v>
      </c>
      <c r="U28" s="90">
        <v>1</v>
      </c>
      <c r="V28" s="90">
        <v>1</v>
      </c>
      <c r="W28" s="5">
        <v>1</v>
      </c>
      <c r="X28" s="5">
        <v>0</v>
      </c>
      <c r="Y28" s="96">
        <v>571346000</v>
      </c>
      <c r="Z28" s="20">
        <v>522000000</v>
      </c>
      <c r="AA28" s="20">
        <v>537000000</v>
      </c>
      <c r="AB28" s="20">
        <v>553000000</v>
      </c>
      <c r="AC28" s="20">
        <f t="shared" si="0"/>
        <v>2183346000</v>
      </c>
      <c r="AD28" s="98">
        <f t="shared" si="1"/>
        <v>4.9995109705193684E-3</v>
      </c>
      <c r="AE28" s="91"/>
      <c r="AF28" s="99">
        <f t="shared" si="2"/>
        <v>1.0998000872030253E-2</v>
      </c>
      <c r="AG28" s="100">
        <f t="shared" si="3"/>
        <v>0.45458361284858206</v>
      </c>
    </row>
    <row r="29" spans="1:33" hidden="1" x14ac:dyDescent="0.25">
      <c r="A29" s="89">
        <v>10</v>
      </c>
      <c r="B29" s="24" t="s">
        <v>1784</v>
      </c>
      <c r="C29" s="24" t="s">
        <v>149</v>
      </c>
      <c r="D29" s="25">
        <v>105</v>
      </c>
      <c r="E29" s="25" t="s">
        <v>414</v>
      </c>
      <c r="F29" s="24" t="s">
        <v>406</v>
      </c>
      <c r="G29" s="24" t="s">
        <v>407</v>
      </c>
      <c r="H29" s="24" t="s">
        <v>59</v>
      </c>
      <c r="I29" s="24"/>
      <c r="J29" s="24" t="s">
        <v>153</v>
      </c>
      <c r="K29" s="24" t="s">
        <v>154</v>
      </c>
      <c r="L29" s="26">
        <v>34</v>
      </c>
      <c r="M29" s="130">
        <v>2477</v>
      </c>
      <c r="N29" s="28" t="s">
        <v>1863</v>
      </c>
      <c r="O29" s="29" t="s">
        <v>1866</v>
      </c>
      <c r="P29" s="29" t="s">
        <v>416</v>
      </c>
      <c r="Q29" s="30">
        <v>1</v>
      </c>
      <c r="R29" s="1" t="s">
        <v>119</v>
      </c>
      <c r="S29" s="5">
        <v>1</v>
      </c>
      <c r="T29" s="90">
        <v>1</v>
      </c>
      <c r="U29" s="90">
        <v>1</v>
      </c>
      <c r="V29" s="90">
        <v>1</v>
      </c>
      <c r="W29" s="5">
        <v>1</v>
      </c>
      <c r="X29" s="5">
        <v>0</v>
      </c>
      <c r="Y29" s="96">
        <v>114266000</v>
      </c>
      <c r="Z29" s="20">
        <v>104000000</v>
      </c>
      <c r="AA29" s="20">
        <v>107000000</v>
      </c>
      <c r="AB29" s="20">
        <v>111000000</v>
      </c>
      <c r="AC29" s="20">
        <f t="shared" si="0"/>
        <v>436266000</v>
      </c>
      <c r="AD29" s="98">
        <f t="shared" si="1"/>
        <v>9.9897893099151606E-4</v>
      </c>
      <c r="AE29" s="91"/>
      <c r="AF29" s="99">
        <f t="shared" si="2"/>
        <v>1.0998000872030253E-2</v>
      </c>
      <c r="AG29" s="101">
        <f t="shared" si="3"/>
        <v>9.0832774302835873E-2</v>
      </c>
    </row>
    <row r="30" spans="1:33" ht="75" hidden="1" x14ac:dyDescent="0.25">
      <c r="A30" s="89">
        <v>10</v>
      </c>
      <c r="B30" s="24" t="s">
        <v>1784</v>
      </c>
      <c r="C30" s="24" t="s">
        <v>228</v>
      </c>
      <c r="D30" s="25">
        <v>50</v>
      </c>
      <c r="E30" s="25" t="s">
        <v>229</v>
      </c>
      <c r="F30" s="24" t="s">
        <v>230</v>
      </c>
      <c r="G30" s="24" t="s">
        <v>231</v>
      </c>
      <c r="H30" s="24" t="s">
        <v>59</v>
      </c>
      <c r="I30" s="24" t="s">
        <v>232</v>
      </c>
      <c r="J30" s="24" t="s">
        <v>233</v>
      </c>
      <c r="K30" s="24" t="s">
        <v>234</v>
      </c>
      <c r="L30" s="26">
        <v>17</v>
      </c>
      <c r="M30" s="130">
        <v>2444</v>
      </c>
      <c r="N30" s="132" t="s">
        <v>1828</v>
      </c>
      <c r="O30" s="29" t="s">
        <v>1829</v>
      </c>
      <c r="P30" s="29" t="s">
        <v>64</v>
      </c>
      <c r="Q30" s="30">
        <v>10</v>
      </c>
      <c r="R30" s="1" t="s">
        <v>41</v>
      </c>
      <c r="S30" s="5">
        <v>2</v>
      </c>
      <c r="T30" s="90">
        <v>3</v>
      </c>
      <c r="U30" s="90">
        <v>3</v>
      </c>
      <c r="V30" s="90">
        <v>2</v>
      </c>
      <c r="W30" s="5">
        <v>10</v>
      </c>
      <c r="X30" s="5">
        <v>0</v>
      </c>
      <c r="Y30" s="96">
        <v>1142692000</v>
      </c>
      <c r="Z30" s="20">
        <v>1044000000</v>
      </c>
      <c r="AA30" s="20">
        <v>1075000000</v>
      </c>
      <c r="AB30" s="20">
        <v>1106000000</v>
      </c>
      <c r="AC30" s="20">
        <f t="shared" si="0"/>
        <v>4367692000</v>
      </c>
      <c r="AD30" s="98">
        <f t="shared" si="1"/>
        <v>1.0001311780107084E-2</v>
      </c>
      <c r="AE30" s="91"/>
      <c r="AF30" s="99">
        <f t="shared" si="2"/>
        <v>9.0002596288230874E-2</v>
      </c>
      <c r="AG30" s="100">
        <f t="shared" si="3"/>
        <v>0.11112248082353264</v>
      </c>
    </row>
    <row r="31" spans="1:33" hidden="1" x14ac:dyDescent="0.25">
      <c r="A31" s="89">
        <v>10</v>
      </c>
      <c r="B31" s="24" t="s">
        <v>1784</v>
      </c>
      <c r="C31" s="24" t="s">
        <v>228</v>
      </c>
      <c r="D31" s="25">
        <v>51</v>
      </c>
      <c r="E31" s="25" t="s">
        <v>237</v>
      </c>
      <c r="F31" s="24" t="s">
        <v>230</v>
      </c>
      <c r="G31" s="24" t="s">
        <v>238</v>
      </c>
      <c r="H31" s="24" t="s">
        <v>59</v>
      </c>
      <c r="I31" s="24" t="s">
        <v>232</v>
      </c>
      <c r="J31" s="24" t="s">
        <v>233</v>
      </c>
      <c r="K31" s="24" t="s">
        <v>234</v>
      </c>
      <c r="L31" s="26">
        <v>17</v>
      </c>
      <c r="M31" s="130">
        <v>2444</v>
      </c>
      <c r="N31" s="28" t="s">
        <v>1828</v>
      </c>
      <c r="O31" s="29" t="s">
        <v>1830</v>
      </c>
      <c r="P31" s="29" t="s">
        <v>240</v>
      </c>
      <c r="Q31" s="30">
        <v>250</v>
      </c>
      <c r="R31" s="1" t="s">
        <v>41</v>
      </c>
      <c r="S31" s="5">
        <v>62</v>
      </c>
      <c r="T31" s="90">
        <v>63</v>
      </c>
      <c r="U31" s="90">
        <v>63</v>
      </c>
      <c r="V31" s="90">
        <v>62</v>
      </c>
      <c r="W31" s="5">
        <v>250</v>
      </c>
      <c r="X31" s="5">
        <v>0</v>
      </c>
      <c r="Y31" s="96">
        <v>3428065000</v>
      </c>
      <c r="Z31" s="20">
        <v>3132000000</v>
      </c>
      <c r="AA31" s="20">
        <v>3224000000</v>
      </c>
      <c r="AB31" s="20">
        <v>3317000000</v>
      </c>
      <c r="AC31" s="20">
        <f t="shared" si="0"/>
        <v>13101065000</v>
      </c>
      <c r="AD31" s="98">
        <f t="shared" si="1"/>
        <v>2.9999330473954807E-2</v>
      </c>
      <c r="AE31" s="91"/>
      <c r="AF31" s="99">
        <f t="shared" si="2"/>
        <v>9.0002596288230874E-2</v>
      </c>
      <c r="AG31" s="100">
        <f t="shared" si="3"/>
        <v>0.33331627876470105</v>
      </c>
    </row>
    <row r="32" spans="1:33" hidden="1" x14ac:dyDescent="0.25">
      <c r="A32" s="89">
        <v>10</v>
      </c>
      <c r="B32" s="24" t="s">
        <v>1784</v>
      </c>
      <c r="C32" s="24" t="s">
        <v>228</v>
      </c>
      <c r="D32" s="25">
        <v>52</v>
      </c>
      <c r="E32" s="25" t="s">
        <v>241</v>
      </c>
      <c r="F32" s="24" t="s">
        <v>230</v>
      </c>
      <c r="G32" s="24" t="s">
        <v>238</v>
      </c>
      <c r="H32" s="24" t="s">
        <v>59</v>
      </c>
      <c r="I32" s="24" t="s">
        <v>232</v>
      </c>
      <c r="J32" s="24" t="s">
        <v>233</v>
      </c>
      <c r="K32" s="24" t="s">
        <v>234</v>
      </c>
      <c r="L32" s="26">
        <v>17</v>
      </c>
      <c r="M32" s="130">
        <v>2444</v>
      </c>
      <c r="N32" s="28" t="s">
        <v>1828</v>
      </c>
      <c r="O32" s="29" t="s">
        <v>242</v>
      </c>
      <c r="P32" s="29" t="s">
        <v>243</v>
      </c>
      <c r="Q32" s="30">
        <v>250</v>
      </c>
      <c r="R32" s="1" t="s">
        <v>41</v>
      </c>
      <c r="S32" s="5">
        <v>62</v>
      </c>
      <c r="T32" s="90">
        <v>63</v>
      </c>
      <c r="U32" s="90">
        <v>63</v>
      </c>
      <c r="V32" s="90">
        <v>62</v>
      </c>
      <c r="W32" s="5">
        <v>250</v>
      </c>
      <c r="X32" s="5">
        <v>0</v>
      </c>
      <c r="Y32" s="96">
        <v>5713449000</v>
      </c>
      <c r="Z32" s="20">
        <v>5221000000</v>
      </c>
      <c r="AA32" s="20">
        <v>5373000000</v>
      </c>
      <c r="AB32" s="20">
        <v>5529000000</v>
      </c>
      <c r="AC32" s="20">
        <f t="shared" si="0"/>
        <v>21836449000</v>
      </c>
      <c r="AD32" s="98">
        <f t="shared" si="1"/>
        <v>5.0001954034168974E-2</v>
      </c>
      <c r="AE32" s="91"/>
      <c r="AF32" s="99">
        <f t="shared" si="2"/>
        <v>9.0002596288230874E-2</v>
      </c>
      <c r="AG32" s="100">
        <f t="shared" si="3"/>
        <v>0.55556124041176635</v>
      </c>
    </row>
    <row r="33" spans="1:33" hidden="1" x14ac:dyDescent="0.25">
      <c r="A33" s="89">
        <v>10</v>
      </c>
      <c r="B33" s="24" t="s">
        <v>1784</v>
      </c>
      <c r="C33" s="24" t="s">
        <v>149</v>
      </c>
      <c r="D33" s="25">
        <v>97</v>
      </c>
      <c r="E33" s="25" t="s">
        <v>378</v>
      </c>
      <c r="F33" s="24" t="s">
        <v>379</v>
      </c>
      <c r="G33" s="24" t="s">
        <v>380</v>
      </c>
      <c r="H33" s="24" t="s">
        <v>35</v>
      </c>
      <c r="I33" s="24"/>
      <c r="J33" s="24" t="s">
        <v>153</v>
      </c>
      <c r="K33" s="24" t="s">
        <v>154</v>
      </c>
      <c r="L33" s="26">
        <v>32</v>
      </c>
      <c r="M33" s="130">
        <v>2440</v>
      </c>
      <c r="N33" s="28" t="s">
        <v>1859</v>
      </c>
      <c r="O33" s="29" t="s">
        <v>1860</v>
      </c>
      <c r="P33" s="102" t="s">
        <v>383</v>
      </c>
      <c r="Q33" s="30">
        <v>200</v>
      </c>
      <c r="R33" s="1" t="s">
        <v>41</v>
      </c>
      <c r="S33" s="5">
        <v>50</v>
      </c>
      <c r="T33" s="90">
        <v>50</v>
      </c>
      <c r="U33" s="90">
        <v>50</v>
      </c>
      <c r="V33" s="90">
        <v>50</v>
      </c>
      <c r="W33" s="5">
        <v>200</v>
      </c>
      <c r="X33" s="5">
        <v>0</v>
      </c>
      <c r="Y33" s="96">
        <v>1394086000</v>
      </c>
      <c r="Z33" s="20">
        <v>1274000000</v>
      </c>
      <c r="AA33" s="20">
        <v>1311000000</v>
      </c>
      <c r="AB33" s="20">
        <v>1349000000</v>
      </c>
      <c r="AC33" s="20">
        <f t="shared" si="0"/>
        <v>5328086000</v>
      </c>
      <c r="AD33" s="98">
        <f t="shared" si="1"/>
        <v>1.220045948231323E-2</v>
      </c>
      <c r="AE33" s="91"/>
      <c r="AF33" s="99">
        <f t="shared" si="2"/>
        <v>3.9801794919205699E-2</v>
      </c>
      <c r="AG33" s="100">
        <f t="shared" si="3"/>
        <v>0.30653038404622551</v>
      </c>
    </row>
    <row r="34" spans="1:33" hidden="1" x14ac:dyDescent="0.25">
      <c r="A34" s="89">
        <v>10</v>
      </c>
      <c r="B34" s="24" t="s">
        <v>1784</v>
      </c>
      <c r="C34" s="24" t="s">
        <v>149</v>
      </c>
      <c r="D34" s="25">
        <v>98</v>
      </c>
      <c r="E34" s="25" t="s">
        <v>384</v>
      </c>
      <c r="F34" s="24" t="s">
        <v>379</v>
      </c>
      <c r="G34" s="24" t="s">
        <v>385</v>
      </c>
      <c r="H34" s="24" t="s">
        <v>35</v>
      </c>
      <c r="I34" s="24"/>
      <c r="J34" s="24" t="s">
        <v>153</v>
      </c>
      <c r="K34" s="24" t="s">
        <v>154</v>
      </c>
      <c r="L34" s="26">
        <v>32</v>
      </c>
      <c r="M34" s="130">
        <v>2440</v>
      </c>
      <c r="N34" s="28" t="s">
        <v>1859</v>
      </c>
      <c r="O34" s="29" t="s">
        <v>778</v>
      </c>
      <c r="P34" s="102" t="s">
        <v>200</v>
      </c>
      <c r="Q34" s="30">
        <v>1000</v>
      </c>
      <c r="R34" s="1" t="s">
        <v>41</v>
      </c>
      <c r="S34" s="5">
        <v>250</v>
      </c>
      <c r="T34" s="90">
        <v>250</v>
      </c>
      <c r="U34" s="90">
        <v>250</v>
      </c>
      <c r="V34" s="90">
        <v>250</v>
      </c>
      <c r="W34" s="5">
        <v>1000</v>
      </c>
      <c r="X34" s="5">
        <v>0</v>
      </c>
      <c r="Y34" s="96">
        <v>879867000</v>
      </c>
      <c r="Z34" s="20">
        <v>804000000</v>
      </c>
      <c r="AA34" s="20">
        <v>827000000</v>
      </c>
      <c r="AB34" s="20">
        <v>851000000</v>
      </c>
      <c r="AC34" s="20">
        <f t="shared" ref="AC34:AC65" si="4">SUM(Y34:AB34)</f>
        <v>3361867000</v>
      </c>
      <c r="AD34" s="98">
        <f t="shared" ref="AD34:AD65" si="5">+AC34/SUM($AC$2:$AC$76)</f>
        <v>7.6981343991868621E-3</v>
      </c>
      <c r="AE34" s="91"/>
      <c r="AF34" s="99">
        <f t="shared" ref="AF34:AF65" si="6">+SUMIF($M$2:$M$76,M34,$AD$2:$AD$76)</f>
        <v>3.9801794919205699E-2</v>
      </c>
      <c r="AG34" s="100">
        <f t="shared" ref="AG34:AG65" si="7">+AC34/SUMIF($M$2:$M$76,M34,$AC$2:$AC$76)</f>
        <v>0.19341173971710141</v>
      </c>
    </row>
    <row r="35" spans="1:33" hidden="1" x14ac:dyDescent="0.25">
      <c r="A35" s="89">
        <v>10</v>
      </c>
      <c r="B35" s="24" t="s">
        <v>1784</v>
      </c>
      <c r="C35" s="24" t="s">
        <v>149</v>
      </c>
      <c r="D35" s="25">
        <v>107</v>
      </c>
      <c r="E35" s="25" t="s">
        <v>391</v>
      </c>
      <c r="F35" s="24" t="s">
        <v>379</v>
      </c>
      <c r="G35" s="24" t="s">
        <v>392</v>
      </c>
      <c r="H35" s="24" t="s">
        <v>35</v>
      </c>
      <c r="I35" s="24"/>
      <c r="J35" s="24" t="s">
        <v>153</v>
      </c>
      <c r="K35" s="24" t="s">
        <v>154</v>
      </c>
      <c r="L35" s="26">
        <v>32</v>
      </c>
      <c r="M35" s="130">
        <v>2440</v>
      </c>
      <c r="N35" s="28" t="s">
        <v>1859</v>
      </c>
      <c r="O35" s="29" t="s">
        <v>667</v>
      </c>
      <c r="P35" s="102" t="s">
        <v>394</v>
      </c>
      <c r="Q35" s="30">
        <v>20</v>
      </c>
      <c r="R35" s="1" t="s">
        <v>41</v>
      </c>
      <c r="S35" s="5">
        <v>5</v>
      </c>
      <c r="T35" s="90">
        <v>5</v>
      </c>
      <c r="U35" s="90">
        <v>5</v>
      </c>
      <c r="V35" s="90">
        <v>5</v>
      </c>
      <c r="W35" s="5">
        <v>20</v>
      </c>
      <c r="X35" s="5">
        <v>0</v>
      </c>
      <c r="Y35" s="96">
        <v>582776000</v>
      </c>
      <c r="Z35" s="20">
        <v>533000000</v>
      </c>
      <c r="AA35" s="20">
        <v>548000000</v>
      </c>
      <c r="AB35" s="20">
        <v>564000000</v>
      </c>
      <c r="AC35" s="20">
        <f t="shared" si="4"/>
        <v>2227776000</v>
      </c>
      <c r="AD35" s="98">
        <f t="shared" si="5"/>
        <v>5.1012485203260297E-3</v>
      </c>
      <c r="AE35" s="91"/>
      <c r="AF35" s="99">
        <f t="shared" si="6"/>
        <v>3.9801794919205699E-2</v>
      </c>
      <c r="AG35" s="100">
        <f t="shared" si="7"/>
        <v>0.12816629327097273</v>
      </c>
    </row>
    <row r="36" spans="1:33" hidden="1" x14ac:dyDescent="0.25">
      <c r="A36" s="92">
        <v>10</v>
      </c>
      <c r="B36" s="31" t="s">
        <v>1784</v>
      </c>
      <c r="C36" s="31" t="s">
        <v>149</v>
      </c>
      <c r="D36" s="32">
        <v>108</v>
      </c>
      <c r="E36" s="32" t="s">
        <v>395</v>
      </c>
      <c r="F36" s="31" t="s">
        <v>379</v>
      </c>
      <c r="G36" s="31" t="s">
        <v>392</v>
      </c>
      <c r="H36" s="31" t="s">
        <v>35</v>
      </c>
      <c r="I36" s="31"/>
      <c r="J36" s="31" t="s">
        <v>153</v>
      </c>
      <c r="K36" s="31" t="s">
        <v>154</v>
      </c>
      <c r="L36" s="33">
        <v>32</v>
      </c>
      <c r="M36" s="133">
        <v>2440</v>
      </c>
      <c r="N36" s="28" t="s">
        <v>1859</v>
      </c>
      <c r="O36" s="36" t="s">
        <v>396</v>
      </c>
      <c r="P36" s="135" t="s">
        <v>64</v>
      </c>
      <c r="Q36" s="37">
        <v>40</v>
      </c>
      <c r="R36" s="93" t="s">
        <v>41</v>
      </c>
      <c r="S36" s="94">
        <v>10</v>
      </c>
      <c r="T36" s="90">
        <v>10</v>
      </c>
      <c r="U36" s="90">
        <v>10</v>
      </c>
      <c r="V36" s="90">
        <v>10</v>
      </c>
      <c r="W36" s="5">
        <v>40</v>
      </c>
      <c r="X36" s="5">
        <v>0</v>
      </c>
      <c r="Y36" s="97">
        <v>582776000</v>
      </c>
      <c r="Z36" s="20">
        <v>533000000</v>
      </c>
      <c r="AA36" s="20">
        <v>548000000</v>
      </c>
      <c r="AB36" s="21">
        <v>564000000</v>
      </c>
      <c r="AC36" s="20">
        <f t="shared" si="4"/>
        <v>2227776000</v>
      </c>
      <c r="AD36" s="98">
        <f t="shared" si="5"/>
        <v>5.1012485203260297E-3</v>
      </c>
      <c r="AE36" s="95"/>
      <c r="AF36" s="99">
        <f t="shared" si="6"/>
        <v>3.9801794919205699E-2</v>
      </c>
      <c r="AG36" s="100">
        <f t="shared" si="7"/>
        <v>0.12816629327097273</v>
      </c>
    </row>
    <row r="37" spans="1:33" hidden="1" x14ac:dyDescent="0.25">
      <c r="A37" s="89">
        <v>10</v>
      </c>
      <c r="B37" s="24" t="s">
        <v>1784</v>
      </c>
      <c r="C37" s="24" t="s">
        <v>149</v>
      </c>
      <c r="D37" s="25">
        <v>109</v>
      </c>
      <c r="E37" s="25" t="s">
        <v>397</v>
      </c>
      <c r="F37" s="24" t="s">
        <v>151</v>
      </c>
      <c r="G37" s="24" t="s">
        <v>398</v>
      </c>
      <c r="H37" s="24" t="s">
        <v>35</v>
      </c>
      <c r="I37" s="24"/>
      <c r="J37" s="24" t="s">
        <v>153</v>
      </c>
      <c r="K37" s="24" t="s">
        <v>154</v>
      </c>
      <c r="L37" s="26">
        <v>32</v>
      </c>
      <c r="M37" s="130">
        <v>2440</v>
      </c>
      <c r="N37" s="28" t="s">
        <v>1859</v>
      </c>
      <c r="O37" s="29" t="s">
        <v>1861</v>
      </c>
      <c r="P37" s="102" t="s">
        <v>400</v>
      </c>
      <c r="Q37" s="30">
        <v>30</v>
      </c>
      <c r="R37" s="1" t="s">
        <v>119</v>
      </c>
      <c r="S37" s="5">
        <v>30</v>
      </c>
      <c r="T37" s="90">
        <v>30</v>
      </c>
      <c r="U37" s="90">
        <v>30</v>
      </c>
      <c r="V37" s="90">
        <v>30</v>
      </c>
      <c r="W37" s="5">
        <v>30</v>
      </c>
      <c r="X37" s="5">
        <v>0</v>
      </c>
      <c r="Y37" s="96">
        <v>1108413000</v>
      </c>
      <c r="Z37" s="20">
        <v>1013000000</v>
      </c>
      <c r="AA37" s="20">
        <v>1042000000</v>
      </c>
      <c r="AB37" s="20">
        <v>1073000000</v>
      </c>
      <c r="AC37" s="20">
        <f t="shared" si="4"/>
        <v>4236413000</v>
      </c>
      <c r="AD37" s="98">
        <f t="shared" si="5"/>
        <v>9.7007039970535454E-3</v>
      </c>
      <c r="AE37" s="91"/>
      <c r="AF37" s="99">
        <f t="shared" si="6"/>
        <v>3.9801794919205699E-2</v>
      </c>
      <c r="AG37" s="100">
        <f t="shared" si="7"/>
        <v>0.24372528969472759</v>
      </c>
    </row>
    <row r="38" spans="1:33" hidden="1" x14ac:dyDescent="0.25">
      <c r="A38" s="89">
        <v>10</v>
      </c>
      <c r="B38" s="24" t="s">
        <v>1784</v>
      </c>
      <c r="C38" s="24" t="s">
        <v>186</v>
      </c>
      <c r="D38" s="25">
        <v>62</v>
      </c>
      <c r="E38" s="25" t="s">
        <v>401</v>
      </c>
      <c r="F38" s="24" t="s">
        <v>272</v>
      </c>
      <c r="G38" s="24" t="s">
        <v>402</v>
      </c>
      <c r="H38" s="24" t="s">
        <v>35</v>
      </c>
      <c r="I38" s="24"/>
      <c r="J38" s="24" t="s">
        <v>274</v>
      </c>
      <c r="K38" s="24" t="s">
        <v>275</v>
      </c>
      <c r="L38" s="26">
        <v>33</v>
      </c>
      <c r="M38" s="130">
        <v>2381</v>
      </c>
      <c r="N38" s="28" t="s">
        <v>1862</v>
      </c>
      <c r="O38" s="29" t="s">
        <v>1312</v>
      </c>
      <c r="P38" s="29" t="s">
        <v>67</v>
      </c>
      <c r="Q38" s="30">
        <v>1</v>
      </c>
      <c r="R38" s="1" t="s">
        <v>119</v>
      </c>
      <c r="S38" s="5">
        <v>1</v>
      </c>
      <c r="T38" s="90">
        <v>1</v>
      </c>
      <c r="U38" s="90">
        <v>1</v>
      </c>
      <c r="V38" s="90">
        <v>1</v>
      </c>
      <c r="W38" s="5">
        <v>1</v>
      </c>
      <c r="X38" s="5">
        <v>0</v>
      </c>
      <c r="Y38" s="96">
        <v>821591000</v>
      </c>
      <c r="Z38" s="20">
        <v>751000000</v>
      </c>
      <c r="AA38" s="20">
        <v>773000000</v>
      </c>
      <c r="AB38" s="20">
        <v>795000000</v>
      </c>
      <c r="AC38" s="20">
        <f t="shared" si="4"/>
        <v>3140591000</v>
      </c>
      <c r="AD38" s="98">
        <f t="shared" si="5"/>
        <v>7.1914479694992883E-3</v>
      </c>
      <c r="AE38" s="91"/>
      <c r="AF38" s="99">
        <f t="shared" si="6"/>
        <v>7.1914479694992883E-3</v>
      </c>
      <c r="AG38" s="100">
        <f t="shared" si="7"/>
        <v>1</v>
      </c>
    </row>
    <row r="39" spans="1:33" hidden="1" x14ac:dyDescent="0.25">
      <c r="A39" s="89">
        <v>10</v>
      </c>
      <c r="B39" s="24" t="s">
        <v>1784</v>
      </c>
      <c r="C39" s="24" t="s">
        <v>48</v>
      </c>
      <c r="D39" s="25">
        <v>4</v>
      </c>
      <c r="E39" s="25" t="s">
        <v>49</v>
      </c>
      <c r="F39" s="24" t="s">
        <v>50</v>
      </c>
      <c r="G39" s="24" t="s">
        <v>51</v>
      </c>
      <c r="H39" s="24" t="s">
        <v>35</v>
      </c>
      <c r="I39" s="24"/>
      <c r="J39" s="24" t="s">
        <v>36</v>
      </c>
      <c r="K39" s="24" t="s">
        <v>52</v>
      </c>
      <c r="L39" s="26">
        <v>2</v>
      </c>
      <c r="M39" s="128">
        <v>2380</v>
      </c>
      <c r="N39" s="28" t="s">
        <v>1786</v>
      </c>
      <c r="O39" s="29" t="s">
        <v>1787</v>
      </c>
      <c r="P39" s="29" t="s">
        <v>55</v>
      </c>
      <c r="Q39" s="30">
        <v>4000</v>
      </c>
      <c r="R39" s="1" t="s">
        <v>41</v>
      </c>
      <c r="S39" s="5">
        <v>1000</v>
      </c>
      <c r="T39" s="90">
        <v>1000</v>
      </c>
      <c r="U39" s="90">
        <v>1000</v>
      </c>
      <c r="V39" s="90">
        <v>1000</v>
      </c>
      <c r="W39" s="5">
        <v>4000</v>
      </c>
      <c r="X39" s="5">
        <v>0</v>
      </c>
      <c r="Y39" s="96">
        <v>1735749000</v>
      </c>
      <c r="Z39" s="20">
        <v>1586000000</v>
      </c>
      <c r="AA39" s="20">
        <v>1632000000</v>
      </c>
      <c r="AB39" s="20">
        <v>1680000000</v>
      </c>
      <c r="AC39" s="20">
        <f t="shared" si="4"/>
        <v>6633749000</v>
      </c>
      <c r="AD39" s="98">
        <f t="shared" si="5"/>
        <v>1.519021762980851E-2</v>
      </c>
      <c r="AE39" s="91"/>
      <c r="AF39" s="99">
        <f t="shared" si="6"/>
        <v>1.519021762980851E-2</v>
      </c>
      <c r="AG39" s="100">
        <f t="shared" si="7"/>
        <v>1</v>
      </c>
    </row>
    <row r="40" spans="1:33" hidden="1" x14ac:dyDescent="0.25">
      <c r="A40" s="89">
        <v>10</v>
      </c>
      <c r="B40" s="24" t="s">
        <v>1784</v>
      </c>
      <c r="C40" s="24" t="s">
        <v>186</v>
      </c>
      <c r="D40" s="25">
        <v>61</v>
      </c>
      <c r="E40" s="25" t="s">
        <v>271</v>
      </c>
      <c r="F40" s="24" t="s">
        <v>272</v>
      </c>
      <c r="G40" s="24" t="s">
        <v>273</v>
      </c>
      <c r="H40" s="24" t="s">
        <v>35</v>
      </c>
      <c r="I40" s="24"/>
      <c r="J40" s="24" t="s">
        <v>274</v>
      </c>
      <c r="K40" s="24" t="s">
        <v>275</v>
      </c>
      <c r="L40" s="26">
        <v>22</v>
      </c>
      <c r="M40" s="130">
        <v>2379</v>
      </c>
      <c r="N40" s="28" t="s">
        <v>1836</v>
      </c>
      <c r="O40" s="29" t="s">
        <v>1837</v>
      </c>
      <c r="P40" s="29" t="s">
        <v>67</v>
      </c>
      <c r="Q40" s="30">
        <v>20</v>
      </c>
      <c r="R40" s="1" t="s">
        <v>41</v>
      </c>
      <c r="S40" s="5">
        <v>5</v>
      </c>
      <c r="T40" s="90">
        <v>5</v>
      </c>
      <c r="U40" s="90">
        <v>5</v>
      </c>
      <c r="V40" s="90">
        <v>5</v>
      </c>
      <c r="W40" s="5">
        <v>20</v>
      </c>
      <c r="X40" s="5">
        <v>0</v>
      </c>
      <c r="Y40" s="96">
        <v>1884295000</v>
      </c>
      <c r="Z40" s="20">
        <v>1722000000</v>
      </c>
      <c r="AA40" s="20">
        <v>1772000000</v>
      </c>
      <c r="AB40" s="20">
        <v>1823000000</v>
      </c>
      <c r="AC40" s="20">
        <f t="shared" si="4"/>
        <v>7201295000</v>
      </c>
      <c r="AD40" s="98">
        <f t="shared" si="5"/>
        <v>1.6489806633692632E-2</v>
      </c>
      <c r="AE40" s="91"/>
      <c r="AF40" s="99">
        <f t="shared" si="6"/>
        <v>1.6489806633692632E-2</v>
      </c>
      <c r="AG40" s="100">
        <f t="shared" si="7"/>
        <v>1</v>
      </c>
    </row>
    <row r="41" spans="1:33" hidden="1" x14ac:dyDescent="0.25">
      <c r="A41" s="89">
        <v>10</v>
      </c>
      <c r="B41" s="24" t="s">
        <v>1784</v>
      </c>
      <c r="C41" s="24" t="s">
        <v>186</v>
      </c>
      <c r="D41" s="25">
        <v>56</v>
      </c>
      <c r="E41" s="25" t="s">
        <v>256</v>
      </c>
      <c r="F41" s="24" t="s">
        <v>188</v>
      </c>
      <c r="G41" s="24" t="s">
        <v>257</v>
      </c>
      <c r="H41" s="24" t="s">
        <v>35</v>
      </c>
      <c r="I41" s="24"/>
      <c r="J41" s="24" t="s">
        <v>233</v>
      </c>
      <c r="K41" s="24" t="s">
        <v>258</v>
      </c>
      <c r="L41" s="26">
        <v>19</v>
      </c>
      <c r="M41" s="130">
        <v>2376</v>
      </c>
      <c r="N41" s="28" t="s">
        <v>1833</v>
      </c>
      <c r="O41" s="29" t="s">
        <v>1029</v>
      </c>
      <c r="P41" s="29" t="s">
        <v>261</v>
      </c>
      <c r="Q41" s="30">
        <v>40</v>
      </c>
      <c r="R41" s="1" t="s">
        <v>41</v>
      </c>
      <c r="S41" s="5">
        <v>10</v>
      </c>
      <c r="T41" s="90">
        <v>10</v>
      </c>
      <c r="U41" s="90">
        <v>10</v>
      </c>
      <c r="V41" s="90">
        <v>10</v>
      </c>
      <c r="W41" s="5">
        <v>40</v>
      </c>
      <c r="X41" s="5">
        <v>0</v>
      </c>
      <c r="Y41" s="96">
        <v>1107264000</v>
      </c>
      <c r="Z41" s="20">
        <v>1012000000</v>
      </c>
      <c r="AA41" s="20">
        <v>1041000000</v>
      </c>
      <c r="AB41" s="20">
        <v>1072000000</v>
      </c>
      <c r="AC41" s="20">
        <f t="shared" si="4"/>
        <v>4232264000</v>
      </c>
      <c r="AD41" s="98">
        <f t="shared" si="5"/>
        <v>9.6912034547589725E-3</v>
      </c>
      <c r="AE41" s="91"/>
      <c r="AF41" s="99">
        <f t="shared" si="6"/>
        <v>9.6912034547589725E-3</v>
      </c>
      <c r="AG41" s="100">
        <f t="shared" si="7"/>
        <v>1</v>
      </c>
    </row>
    <row r="42" spans="1:33" hidden="1" x14ac:dyDescent="0.25">
      <c r="A42" s="89">
        <v>10</v>
      </c>
      <c r="B42" s="24" t="s">
        <v>1784</v>
      </c>
      <c r="C42" s="24" t="s">
        <v>161</v>
      </c>
      <c r="D42" s="25">
        <v>25</v>
      </c>
      <c r="E42" s="25" t="s">
        <v>162</v>
      </c>
      <c r="F42" s="24" t="s">
        <v>163</v>
      </c>
      <c r="G42" s="24" t="s">
        <v>164</v>
      </c>
      <c r="H42" s="24" t="s">
        <v>35</v>
      </c>
      <c r="I42" s="24"/>
      <c r="J42" s="24" t="s">
        <v>106</v>
      </c>
      <c r="K42" s="24" t="s">
        <v>165</v>
      </c>
      <c r="L42" s="26">
        <v>12</v>
      </c>
      <c r="M42" s="128">
        <v>2375</v>
      </c>
      <c r="N42" s="28" t="s">
        <v>1811</v>
      </c>
      <c r="O42" s="104" t="s">
        <v>1812</v>
      </c>
      <c r="P42" s="29" t="s">
        <v>55</v>
      </c>
      <c r="Q42" s="30">
        <v>800</v>
      </c>
      <c r="R42" s="1" t="s">
        <v>41</v>
      </c>
      <c r="S42" s="5">
        <v>200</v>
      </c>
      <c r="T42" s="90">
        <v>200</v>
      </c>
      <c r="U42" s="90">
        <v>200</v>
      </c>
      <c r="V42" s="90">
        <v>200</v>
      </c>
      <c r="W42" s="5">
        <v>800</v>
      </c>
      <c r="X42" s="5">
        <v>0</v>
      </c>
      <c r="Y42" s="96">
        <v>1107264000</v>
      </c>
      <c r="Z42" s="20">
        <v>1012000000</v>
      </c>
      <c r="AA42" s="20">
        <v>1041000000</v>
      </c>
      <c r="AB42" s="20">
        <v>1072000000</v>
      </c>
      <c r="AC42" s="20">
        <f t="shared" si="4"/>
        <v>4232264000</v>
      </c>
      <c r="AD42" s="98">
        <f t="shared" si="5"/>
        <v>9.6912034547589725E-3</v>
      </c>
      <c r="AE42" s="103" t="s">
        <v>2171</v>
      </c>
      <c r="AF42" s="99">
        <f t="shared" si="6"/>
        <v>5.007063546718498E-2</v>
      </c>
      <c r="AG42" s="100">
        <f t="shared" si="7"/>
        <v>0.19355063829997407</v>
      </c>
    </row>
    <row r="43" spans="1:33" hidden="1" x14ac:dyDescent="0.25">
      <c r="A43" s="89">
        <v>10</v>
      </c>
      <c r="B43" s="24" t="s">
        <v>1784</v>
      </c>
      <c r="C43" s="24" t="s">
        <v>161</v>
      </c>
      <c r="D43" s="25">
        <v>26</v>
      </c>
      <c r="E43" s="25" t="s">
        <v>168</v>
      </c>
      <c r="F43" s="24" t="s">
        <v>163</v>
      </c>
      <c r="G43" s="24" t="s">
        <v>169</v>
      </c>
      <c r="H43" s="24" t="s">
        <v>35</v>
      </c>
      <c r="I43" s="24"/>
      <c r="J43" s="24" t="s">
        <v>106</v>
      </c>
      <c r="K43" s="24" t="s">
        <v>165</v>
      </c>
      <c r="L43" s="26">
        <v>12</v>
      </c>
      <c r="M43" s="128">
        <v>2375</v>
      </c>
      <c r="N43" s="28" t="s">
        <v>1811</v>
      </c>
      <c r="O43" s="104" t="s">
        <v>1813</v>
      </c>
      <c r="P43" s="29" t="s">
        <v>171</v>
      </c>
      <c r="Q43" s="30">
        <v>3000</v>
      </c>
      <c r="R43" s="1" t="s">
        <v>41</v>
      </c>
      <c r="S43" s="5">
        <v>750</v>
      </c>
      <c r="T43" s="90">
        <v>750</v>
      </c>
      <c r="U43" s="90">
        <v>750</v>
      </c>
      <c r="V43" s="90">
        <v>750</v>
      </c>
      <c r="W43" s="5">
        <v>3000</v>
      </c>
      <c r="X43" s="5">
        <v>0</v>
      </c>
      <c r="Y43" s="96">
        <v>1507204000</v>
      </c>
      <c r="Z43" s="20">
        <v>1377000000</v>
      </c>
      <c r="AA43" s="20">
        <v>1417000000</v>
      </c>
      <c r="AB43" s="20">
        <v>1459000000</v>
      </c>
      <c r="AC43" s="20">
        <f t="shared" si="4"/>
        <v>5760204000</v>
      </c>
      <c r="AD43" s="98">
        <f t="shared" si="5"/>
        <v>1.3189940160849241E-2</v>
      </c>
      <c r="AE43" s="91"/>
      <c r="AF43" s="99">
        <f t="shared" si="6"/>
        <v>5.007063546718498E-2</v>
      </c>
      <c r="AG43" s="100">
        <f t="shared" si="7"/>
        <v>0.26342665791596742</v>
      </c>
    </row>
    <row r="44" spans="1:33" hidden="1" x14ac:dyDescent="0.25">
      <c r="A44" s="89">
        <v>10</v>
      </c>
      <c r="B44" s="24" t="s">
        <v>1784</v>
      </c>
      <c r="C44" s="24" t="s">
        <v>161</v>
      </c>
      <c r="D44" s="25">
        <v>27</v>
      </c>
      <c r="E44" s="25" t="s">
        <v>172</v>
      </c>
      <c r="F44" s="24" t="s">
        <v>163</v>
      </c>
      <c r="G44" s="24" t="s">
        <v>173</v>
      </c>
      <c r="H44" s="24" t="s">
        <v>35</v>
      </c>
      <c r="I44" s="24"/>
      <c r="J44" s="24" t="s">
        <v>106</v>
      </c>
      <c r="K44" s="24" t="s">
        <v>165</v>
      </c>
      <c r="L44" s="26">
        <v>12</v>
      </c>
      <c r="M44" s="128">
        <v>2375</v>
      </c>
      <c r="N44" s="50" t="s">
        <v>1811</v>
      </c>
      <c r="O44" s="104" t="s">
        <v>1814</v>
      </c>
      <c r="P44" s="29" t="s">
        <v>40</v>
      </c>
      <c r="Q44" s="30">
        <v>1600</v>
      </c>
      <c r="R44" s="1" t="s">
        <v>41</v>
      </c>
      <c r="S44" s="5">
        <v>400</v>
      </c>
      <c r="T44" s="90">
        <v>400</v>
      </c>
      <c r="U44" s="90">
        <v>400</v>
      </c>
      <c r="V44" s="90">
        <v>400</v>
      </c>
      <c r="W44" s="5">
        <v>1600</v>
      </c>
      <c r="X44" s="5">
        <v>0</v>
      </c>
      <c r="Y44" s="96">
        <v>1735749000</v>
      </c>
      <c r="Z44" s="20">
        <v>1586000000</v>
      </c>
      <c r="AA44" s="20">
        <v>1632000000</v>
      </c>
      <c r="AB44" s="20">
        <v>1680000000</v>
      </c>
      <c r="AC44" s="20">
        <f t="shared" si="4"/>
        <v>6633749000</v>
      </c>
      <c r="AD44" s="98">
        <f t="shared" si="5"/>
        <v>1.519021762980851E-2</v>
      </c>
      <c r="AE44" s="91"/>
      <c r="AF44" s="99">
        <f t="shared" si="6"/>
        <v>5.007063546718498E-2</v>
      </c>
      <c r="AG44" s="100">
        <f t="shared" si="7"/>
        <v>0.3033757708100947</v>
      </c>
    </row>
    <row r="45" spans="1:33" hidden="1" x14ac:dyDescent="0.25">
      <c r="A45" s="89">
        <v>10</v>
      </c>
      <c r="B45" s="24" t="s">
        <v>1784</v>
      </c>
      <c r="C45" s="24" t="s">
        <v>161</v>
      </c>
      <c r="D45" s="25">
        <v>28</v>
      </c>
      <c r="E45" s="25" t="s">
        <v>1092</v>
      </c>
      <c r="F45" s="24" t="s">
        <v>163</v>
      </c>
      <c r="G45" s="24" t="s">
        <v>1093</v>
      </c>
      <c r="H45" s="24" t="s">
        <v>59</v>
      </c>
      <c r="I45" s="24"/>
      <c r="J45" s="24" t="s">
        <v>106</v>
      </c>
      <c r="K45" s="24" t="s">
        <v>165</v>
      </c>
      <c r="L45" s="26">
        <v>12</v>
      </c>
      <c r="M45" s="128">
        <v>2375</v>
      </c>
      <c r="N45" s="28" t="s">
        <v>1811</v>
      </c>
      <c r="O45" s="104" t="s">
        <v>1815</v>
      </c>
      <c r="P45" s="29" t="s">
        <v>64</v>
      </c>
      <c r="Q45" s="30">
        <v>1</v>
      </c>
      <c r="R45" s="1" t="s">
        <v>119</v>
      </c>
      <c r="S45" s="5">
        <v>1</v>
      </c>
      <c r="T45" s="90">
        <v>1</v>
      </c>
      <c r="U45" s="90">
        <v>1</v>
      </c>
      <c r="V45" s="90">
        <v>1</v>
      </c>
      <c r="W45" s="5">
        <v>1</v>
      </c>
      <c r="X45" s="5">
        <v>0</v>
      </c>
      <c r="Y45" s="96">
        <v>1371226000</v>
      </c>
      <c r="Z45" s="20">
        <v>1253000000</v>
      </c>
      <c r="AA45" s="20">
        <v>1289000000</v>
      </c>
      <c r="AB45" s="20">
        <v>1327000000</v>
      </c>
      <c r="AC45" s="20">
        <f t="shared" si="4"/>
        <v>5240226000</v>
      </c>
      <c r="AD45" s="98">
        <f t="shared" si="5"/>
        <v>1.1999274221768254E-2</v>
      </c>
      <c r="AE45" s="91"/>
      <c r="AF45" s="99">
        <f t="shared" si="6"/>
        <v>5.007063546718498E-2</v>
      </c>
      <c r="AG45" s="100">
        <f t="shared" si="7"/>
        <v>0.23964693297396381</v>
      </c>
    </row>
    <row r="46" spans="1:33" hidden="1" x14ac:dyDescent="0.25">
      <c r="A46" s="89">
        <v>10</v>
      </c>
      <c r="B46" s="24" t="s">
        <v>1784</v>
      </c>
      <c r="C46" s="24" t="s">
        <v>186</v>
      </c>
      <c r="D46" s="25">
        <v>34</v>
      </c>
      <c r="E46" s="25" t="s">
        <v>204</v>
      </c>
      <c r="F46" s="24" t="s">
        <v>188</v>
      </c>
      <c r="G46" s="24" t="s">
        <v>205</v>
      </c>
      <c r="H46" s="24" t="s">
        <v>35</v>
      </c>
      <c r="I46" s="24"/>
      <c r="J46" s="24" t="s">
        <v>106</v>
      </c>
      <c r="K46" s="24" t="s">
        <v>190</v>
      </c>
      <c r="L46" s="26">
        <v>15</v>
      </c>
      <c r="M46" s="130">
        <v>2373</v>
      </c>
      <c r="N46" s="28" t="s">
        <v>1820</v>
      </c>
      <c r="O46" s="29" t="s">
        <v>1821</v>
      </c>
      <c r="P46" s="29" t="s">
        <v>208</v>
      </c>
      <c r="Q46" s="30">
        <v>10</v>
      </c>
      <c r="R46" s="1" t="s">
        <v>41</v>
      </c>
      <c r="S46" s="5">
        <v>2</v>
      </c>
      <c r="T46" s="90">
        <v>3</v>
      </c>
      <c r="U46" s="90">
        <v>3</v>
      </c>
      <c r="V46" s="90">
        <v>2</v>
      </c>
      <c r="W46" s="5">
        <v>10</v>
      </c>
      <c r="X46" s="5">
        <v>0</v>
      </c>
      <c r="Y46" s="96">
        <v>499778000</v>
      </c>
      <c r="Z46" s="20">
        <v>457000000</v>
      </c>
      <c r="AA46" s="20">
        <v>470000000</v>
      </c>
      <c r="AB46" s="20">
        <v>484000000</v>
      </c>
      <c r="AC46" s="20">
        <f t="shared" si="4"/>
        <v>1910778000</v>
      </c>
      <c r="AD46" s="98">
        <f t="shared" si="5"/>
        <v>4.3753741153381362E-3</v>
      </c>
      <c r="AE46" s="91"/>
      <c r="AF46" s="99">
        <f t="shared" si="6"/>
        <v>3.4989338612340534E-2</v>
      </c>
      <c r="AG46" s="100">
        <f t="shared" si="7"/>
        <v>0.12504878025316452</v>
      </c>
    </row>
    <row r="47" spans="1:33" hidden="1" x14ac:dyDescent="0.25">
      <c r="A47" s="89">
        <v>10</v>
      </c>
      <c r="B47" s="24" t="s">
        <v>1784</v>
      </c>
      <c r="C47" s="24" t="s">
        <v>186</v>
      </c>
      <c r="D47" s="25">
        <v>35</v>
      </c>
      <c r="E47" s="25" t="s">
        <v>209</v>
      </c>
      <c r="F47" s="24" t="s">
        <v>188</v>
      </c>
      <c r="G47" s="24" t="s">
        <v>205</v>
      </c>
      <c r="H47" s="24" t="s">
        <v>35</v>
      </c>
      <c r="I47" s="24"/>
      <c r="J47" s="24" t="s">
        <v>106</v>
      </c>
      <c r="K47" s="24" t="s">
        <v>190</v>
      </c>
      <c r="L47" s="26">
        <v>15</v>
      </c>
      <c r="M47" s="130">
        <v>2373</v>
      </c>
      <c r="N47" s="28" t="s">
        <v>1820</v>
      </c>
      <c r="O47" s="29" t="s">
        <v>1822</v>
      </c>
      <c r="P47" s="29" t="s">
        <v>211</v>
      </c>
      <c r="Q47" s="30">
        <v>11200</v>
      </c>
      <c r="R47" s="1" t="s">
        <v>41</v>
      </c>
      <c r="S47" s="5">
        <v>2800</v>
      </c>
      <c r="T47" s="90">
        <v>2800</v>
      </c>
      <c r="U47" s="90">
        <v>2800</v>
      </c>
      <c r="V47" s="90">
        <v>2800</v>
      </c>
      <c r="W47" s="5">
        <v>11200</v>
      </c>
      <c r="X47" s="5">
        <v>0</v>
      </c>
      <c r="Y47" s="96">
        <v>2498915000</v>
      </c>
      <c r="Z47" s="20">
        <v>2283000000</v>
      </c>
      <c r="AA47" s="20">
        <v>2350000000</v>
      </c>
      <c r="AB47" s="20">
        <v>2418000000</v>
      </c>
      <c r="AC47" s="20">
        <f t="shared" si="4"/>
        <v>9549915000</v>
      </c>
      <c r="AD47" s="98">
        <f t="shared" si="5"/>
        <v>2.1867768466393999E-2</v>
      </c>
      <c r="AE47" s="91"/>
      <c r="AF47" s="99">
        <f t="shared" si="6"/>
        <v>3.4989338612340534E-2</v>
      </c>
      <c r="AG47" s="100">
        <f t="shared" si="7"/>
        <v>0.62498376173024794</v>
      </c>
    </row>
    <row r="48" spans="1:33" hidden="1" x14ac:dyDescent="0.25">
      <c r="A48" s="89">
        <v>10</v>
      </c>
      <c r="B48" s="24" t="s">
        <v>1784</v>
      </c>
      <c r="C48" s="24" t="s">
        <v>186</v>
      </c>
      <c r="D48" s="25">
        <v>36</v>
      </c>
      <c r="E48" s="25" t="s">
        <v>212</v>
      </c>
      <c r="F48" s="24" t="s">
        <v>188</v>
      </c>
      <c r="G48" s="24" t="s">
        <v>205</v>
      </c>
      <c r="H48" s="24" t="s">
        <v>35</v>
      </c>
      <c r="I48" s="24"/>
      <c r="J48" s="24" t="s">
        <v>106</v>
      </c>
      <c r="K48" s="24" t="s">
        <v>190</v>
      </c>
      <c r="L48" s="26">
        <v>15</v>
      </c>
      <c r="M48" s="130">
        <v>2373</v>
      </c>
      <c r="N48" s="28" t="s">
        <v>1820</v>
      </c>
      <c r="O48" s="29" t="s">
        <v>1823</v>
      </c>
      <c r="P48" s="29" t="s">
        <v>200</v>
      </c>
      <c r="Q48" s="30">
        <v>600</v>
      </c>
      <c r="R48" s="1" t="s">
        <v>41</v>
      </c>
      <c r="S48" s="5">
        <v>150</v>
      </c>
      <c r="T48" s="90">
        <v>150</v>
      </c>
      <c r="U48" s="90">
        <v>150</v>
      </c>
      <c r="V48" s="90">
        <v>150</v>
      </c>
      <c r="W48" s="5">
        <v>600</v>
      </c>
      <c r="X48" s="5">
        <v>0</v>
      </c>
      <c r="Y48" s="96">
        <v>999568000</v>
      </c>
      <c r="Z48" s="20">
        <v>913000000</v>
      </c>
      <c r="AA48" s="20">
        <v>940000000</v>
      </c>
      <c r="AB48" s="20">
        <v>967000000</v>
      </c>
      <c r="AC48" s="20">
        <f t="shared" si="4"/>
        <v>3819568000</v>
      </c>
      <c r="AD48" s="98">
        <f t="shared" si="5"/>
        <v>8.7461960306083972E-3</v>
      </c>
      <c r="AE48" s="91"/>
      <c r="AF48" s="99">
        <f t="shared" si="6"/>
        <v>3.4989338612340534E-2</v>
      </c>
      <c r="AG48" s="100">
        <f t="shared" si="7"/>
        <v>0.24996745801658754</v>
      </c>
    </row>
    <row r="49" spans="1:33" s="124" customFormat="1" hidden="1" x14ac:dyDescent="0.25">
      <c r="A49" s="89">
        <v>10</v>
      </c>
      <c r="B49" s="24" t="s">
        <v>1784</v>
      </c>
      <c r="C49" s="24" t="s">
        <v>175</v>
      </c>
      <c r="D49" s="25">
        <v>95</v>
      </c>
      <c r="E49" s="25" t="s">
        <v>369</v>
      </c>
      <c r="F49" s="24" t="s">
        <v>370</v>
      </c>
      <c r="G49" s="24" t="s">
        <v>371</v>
      </c>
      <c r="H49" s="24" t="s">
        <v>35</v>
      </c>
      <c r="I49" s="24"/>
      <c r="J49" s="24" t="s">
        <v>153</v>
      </c>
      <c r="K49" s="24" t="s">
        <v>372</v>
      </c>
      <c r="L49" s="26">
        <v>31</v>
      </c>
      <c r="M49" s="128">
        <v>2372</v>
      </c>
      <c r="N49" s="28" t="s">
        <v>1856</v>
      </c>
      <c r="O49" s="29" t="s">
        <v>1857</v>
      </c>
      <c r="P49" s="29" t="s">
        <v>375</v>
      </c>
      <c r="Q49" s="30">
        <v>2</v>
      </c>
      <c r="R49" s="1" t="s">
        <v>119</v>
      </c>
      <c r="S49" s="5">
        <v>2</v>
      </c>
      <c r="T49" s="90">
        <v>2</v>
      </c>
      <c r="U49" s="90">
        <v>2</v>
      </c>
      <c r="V49" s="90">
        <v>2</v>
      </c>
      <c r="W49" s="5">
        <v>2</v>
      </c>
      <c r="X49" s="5">
        <v>0</v>
      </c>
      <c r="Y49" s="96">
        <v>576262000</v>
      </c>
      <c r="Z49" s="20">
        <v>527000000</v>
      </c>
      <c r="AA49" s="20">
        <v>542000000</v>
      </c>
      <c r="AB49" s="20">
        <v>558000000</v>
      </c>
      <c r="AC49" s="20">
        <f t="shared" si="4"/>
        <v>2203262000</v>
      </c>
      <c r="AD49" s="98">
        <f t="shared" si="5"/>
        <v>5.0451154054045695E-3</v>
      </c>
      <c r="AE49" s="91"/>
      <c r="AF49" s="99">
        <f t="shared" si="6"/>
        <v>1.0094336492258684E-2</v>
      </c>
      <c r="AG49" s="100">
        <f t="shared" si="7"/>
        <v>0.49979663440718985</v>
      </c>
    </row>
    <row r="50" spans="1:33" hidden="1" x14ac:dyDescent="0.25">
      <c r="A50" s="89">
        <v>10</v>
      </c>
      <c r="B50" s="24" t="s">
        <v>1784</v>
      </c>
      <c r="C50" s="24" t="s">
        <v>175</v>
      </c>
      <c r="D50" s="25">
        <v>96</v>
      </c>
      <c r="E50" s="25" t="s">
        <v>376</v>
      </c>
      <c r="F50" s="24" t="s">
        <v>370</v>
      </c>
      <c r="G50" s="24" t="s">
        <v>371</v>
      </c>
      <c r="H50" s="24" t="s">
        <v>35</v>
      </c>
      <c r="I50" s="24"/>
      <c r="J50" s="24" t="s">
        <v>153</v>
      </c>
      <c r="K50" s="24" t="s">
        <v>372</v>
      </c>
      <c r="L50" s="26">
        <v>31</v>
      </c>
      <c r="M50" s="128">
        <v>2372</v>
      </c>
      <c r="N50" s="28" t="s">
        <v>1856</v>
      </c>
      <c r="O50" s="29" t="s">
        <v>1858</v>
      </c>
      <c r="P50" s="29" t="s">
        <v>40</v>
      </c>
      <c r="Q50" s="30">
        <v>2</v>
      </c>
      <c r="R50" s="1" t="s">
        <v>119</v>
      </c>
      <c r="S50" s="5">
        <v>2</v>
      </c>
      <c r="T50" s="90">
        <v>2</v>
      </c>
      <c r="U50" s="90">
        <v>2</v>
      </c>
      <c r="V50" s="90">
        <v>2</v>
      </c>
      <c r="W50" s="5">
        <v>2</v>
      </c>
      <c r="X50" s="5">
        <v>0</v>
      </c>
      <c r="Y50" s="96">
        <v>577055000</v>
      </c>
      <c r="Z50" s="20">
        <v>527000000</v>
      </c>
      <c r="AA50" s="20">
        <v>543000000</v>
      </c>
      <c r="AB50" s="20">
        <v>558000000</v>
      </c>
      <c r="AC50" s="20">
        <f t="shared" si="4"/>
        <v>2205055000</v>
      </c>
      <c r="AD50" s="98">
        <f t="shared" si="5"/>
        <v>5.0492210868541155E-3</v>
      </c>
      <c r="AE50" s="91"/>
      <c r="AF50" s="99">
        <f t="shared" si="6"/>
        <v>1.0094336492258684E-2</v>
      </c>
      <c r="AG50" s="100">
        <f t="shared" si="7"/>
        <v>0.50020336559281009</v>
      </c>
    </row>
    <row r="51" spans="1:33" hidden="1" x14ac:dyDescent="0.25">
      <c r="A51" s="89">
        <v>10</v>
      </c>
      <c r="B51" s="24" t="s">
        <v>1784</v>
      </c>
      <c r="C51" s="24" t="s">
        <v>216</v>
      </c>
      <c r="D51" s="25">
        <v>43</v>
      </c>
      <c r="E51" s="25" t="s">
        <v>217</v>
      </c>
      <c r="F51" s="24" t="s">
        <v>163</v>
      </c>
      <c r="G51" s="24" t="s">
        <v>218</v>
      </c>
      <c r="H51" s="24" t="s">
        <v>35</v>
      </c>
      <c r="I51" s="24"/>
      <c r="J51" s="24" t="s">
        <v>106</v>
      </c>
      <c r="K51" s="24" t="s">
        <v>219</v>
      </c>
      <c r="L51" s="26">
        <v>16</v>
      </c>
      <c r="M51" s="128">
        <v>2368</v>
      </c>
      <c r="N51" s="28" t="s">
        <v>1824</v>
      </c>
      <c r="O51" s="29" t="s">
        <v>1825</v>
      </c>
      <c r="P51" s="29" t="s">
        <v>84</v>
      </c>
      <c r="Q51" s="30">
        <v>4000</v>
      </c>
      <c r="R51" s="1" t="s">
        <v>41</v>
      </c>
      <c r="S51" s="5">
        <v>1000</v>
      </c>
      <c r="T51" s="90">
        <v>1000</v>
      </c>
      <c r="U51" s="90">
        <v>1000</v>
      </c>
      <c r="V51" s="90">
        <v>1000</v>
      </c>
      <c r="W51" s="5">
        <v>4000</v>
      </c>
      <c r="X51" s="5">
        <v>0</v>
      </c>
      <c r="Y51" s="96">
        <v>209820000</v>
      </c>
      <c r="Z51" s="20">
        <v>192000000</v>
      </c>
      <c r="AA51" s="20">
        <v>197000000</v>
      </c>
      <c r="AB51" s="20">
        <v>203000000</v>
      </c>
      <c r="AC51" s="20">
        <f t="shared" si="4"/>
        <v>801820000</v>
      </c>
      <c r="AD51" s="98">
        <f t="shared" si="5"/>
        <v>1.836038761782072E-3</v>
      </c>
      <c r="AE51" s="91"/>
      <c r="AF51" s="99">
        <f t="shared" si="6"/>
        <v>1.4688397108141174E-2</v>
      </c>
      <c r="AG51" s="100">
        <f t="shared" si="7"/>
        <v>0.12499925950153072</v>
      </c>
    </row>
    <row r="52" spans="1:33" hidden="1" x14ac:dyDescent="0.25">
      <c r="A52" s="89">
        <v>10</v>
      </c>
      <c r="B52" s="24" t="s">
        <v>1784</v>
      </c>
      <c r="C52" s="24" t="s">
        <v>216</v>
      </c>
      <c r="D52" s="25">
        <v>44</v>
      </c>
      <c r="E52" s="25" t="s">
        <v>222</v>
      </c>
      <c r="F52" s="24" t="s">
        <v>163</v>
      </c>
      <c r="G52" s="24" t="s">
        <v>218</v>
      </c>
      <c r="H52" s="24" t="s">
        <v>35</v>
      </c>
      <c r="I52" s="24"/>
      <c r="J52" s="24" t="s">
        <v>106</v>
      </c>
      <c r="K52" s="24" t="s">
        <v>219</v>
      </c>
      <c r="L52" s="26">
        <v>16</v>
      </c>
      <c r="M52" s="128">
        <v>2368</v>
      </c>
      <c r="N52" s="28" t="s">
        <v>1824</v>
      </c>
      <c r="O52" s="29" t="s">
        <v>1826</v>
      </c>
      <c r="P52" s="29" t="s">
        <v>224</v>
      </c>
      <c r="Q52" s="30">
        <v>900</v>
      </c>
      <c r="R52" s="1" t="s">
        <v>41</v>
      </c>
      <c r="S52" s="5">
        <v>225</v>
      </c>
      <c r="T52" s="90">
        <v>225</v>
      </c>
      <c r="U52" s="90">
        <v>225</v>
      </c>
      <c r="V52" s="90">
        <v>225</v>
      </c>
      <c r="W52" s="5">
        <v>900</v>
      </c>
      <c r="X52" s="5">
        <v>0</v>
      </c>
      <c r="Y52" s="96">
        <v>629473000</v>
      </c>
      <c r="Z52" s="20">
        <v>575000000</v>
      </c>
      <c r="AA52" s="20">
        <v>592000000</v>
      </c>
      <c r="AB52" s="20">
        <v>609000000</v>
      </c>
      <c r="AC52" s="20">
        <f t="shared" si="4"/>
        <v>2405473000</v>
      </c>
      <c r="AD52" s="98">
        <f t="shared" si="5"/>
        <v>5.5081460532541045E-3</v>
      </c>
      <c r="AE52" s="91"/>
      <c r="AF52" s="99">
        <f t="shared" si="6"/>
        <v>1.4688397108141174E-2</v>
      </c>
      <c r="AG52" s="100">
        <f t="shared" si="7"/>
        <v>0.37499980513198178</v>
      </c>
    </row>
    <row r="53" spans="1:33" hidden="1" x14ac:dyDescent="0.25">
      <c r="A53" s="89">
        <v>10</v>
      </c>
      <c r="B53" s="24" t="s">
        <v>1784</v>
      </c>
      <c r="C53" s="24" t="s">
        <v>216</v>
      </c>
      <c r="D53" s="25">
        <v>45</v>
      </c>
      <c r="E53" s="25" t="s">
        <v>225</v>
      </c>
      <c r="F53" s="24" t="s">
        <v>163</v>
      </c>
      <c r="G53" s="24" t="s">
        <v>218</v>
      </c>
      <c r="H53" s="24" t="s">
        <v>35</v>
      </c>
      <c r="I53" s="24"/>
      <c r="J53" s="24" t="s">
        <v>106</v>
      </c>
      <c r="K53" s="24" t="s">
        <v>219</v>
      </c>
      <c r="L53" s="26">
        <v>16</v>
      </c>
      <c r="M53" s="128">
        <v>2368</v>
      </c>
      <c r="N53" s="28" t="s">
        <v>1824</v>
      </c>
      <c r="O53" s="29" t="s">
        <v>1827</v>
      </c>
      <c r="P53" s="29" t="s">
        <v>227</v>
      </c>
      <c r="Q53" s="30">
        <v>8000</v>
      </c>
      <c r="R53" s="1" t="s">
        <v>41</v>
      </c>
      <c r="S53" s="5">
        <v>2000</v>
      </c>
      <c r="T53" s="90">
        <v>2000</v>
      </c>
      <c r="U53" s="90">
        <v>2000</v>
      </c>
      <c r="V53" s="90">
        <v>2000</v>
      </c>
      <c r="W53" s="5">
        <v>8000</v>
      </c>
      <c r="X53" s="5">
        <v>0</v>
      </c>
      <c r="Y53" s="96">
        <v>839305000</v>
      </c>
      <c r="Z53" s="20">
        <v>767000000</v>
      </c>
      <c r="AA53" s="20">
        <v>789000000</v>
      </c>
      <c r="AB53" s="20">
        <v>812000000</v>
      </c>
      <c r="AC53" s="20">
        <f t="shared" si="4"/>
        <v>3207305000</v>
      </c>
      <c r="AD53" s="98">
        <f t="shared" si="5"/>
        <v>7.344212293104997E-3</v>
      </c>
      <c r="AE53" s="91"/>
      <c r="AF53" s="99">
        <f t="shared" si="6"/>
        <v>1.4688397108141174E-2</v>
      </c>
      <c r="AG53" s="100">
        <f t="shared" si="7"/>
        <v>0.50000093536648749</v>
      </c>
    </row>
    <row r="54" spans="1:33" hidden="1" x14ac:dyDescent="0.25">
      <c r="A54" s="89">
        <v>10</v>
      </c>
      <c r="B54" s="24" t="s">
        <v>1784</v>
      </c>
      <c r="C54" s="24" t="s">
        <v>278</v>
      </c>
      <c r="D54" s="25">
        <v>67</v>
      </c>
      <c r="E54" s="25" t="s">
        <v>279</v>
      </c>
      <c r="F54" s="24" t="s">
        <v>280</v>
      </c>
      <c r="G54" s="24" t="s">
        <v>281</v>
      </c>
      <c r="H54" s="24" t="s">
        <v>35</v>
      </c>
      <c r="I54" s="24"/>
      <c r="J54" s="24" t="s">
        <v>274</v>
      </c>
      <c r="K54" s="24" t="s">
        <v>282</v>
      </c>
      <c r="L54" s="26">
        <v>23</v>
      </c>
      <c r="M54" s="128">
        <v>2363</v>
      </c>
      <c r="N54" s="28" t="s">
        <v>1838</v>
      </c>
      <c r="O54" s="29" t="s">
        <v>1839</v>
      </c>
      <c r="P54" s="29" t="s">
        <v>285</v>
      </c>
      <c r="Q54" s="30">
        <v>16</v>
      </c>
      <c r="R54" s="1" t="s">
        <v>41</v>
      </c>
      <c r="S54" s="5">
        <v>4</v>
      </c>
      <c r="T54" s="90">
        <v>4</v>
      </c>
      <c r="U54" s="90">
        <v>4</v>
      </c>
      <c r="V54" s="90">
        <v>4</v>
      </c>
      <c r="W54" s="5">
        <v>16</v>
      </c>
      <c r="X54" s="5">
        <v>0</v>
      </c>
      <c r="Y54" s="96">
        <v>690759000</v>
      </c>
      <c r="Z54" s="20">
        <v>631000000</v>
      </c>
      <c r="AA54" s="20">
        <v>650000000</v>
      </c>
      <c r="AB54" s="20">
        <v>668000000</v>
      </c>
      <c r="AC54" s="20">
        <f t="shared" si="4"/>
        <v>2639759000</v>
      </c>
      <c r="AD54" s="98">
        <f t="shared" si="5"/>
        <v>6.0446232892208736E-3</v>
      </c>
      <c r="AE54" s="91"/>
      <c r="AF54" s="99">
        <f t="shared" si="6"/>
        <v>2.2458059210305994E-2</v>
      </c>
      <c r="AG54" s="100">
        <f t="shared" si="7"/>
        <v>0.26915163205407344</v>
      </c>
    </row>
    <row r="55" spans="1:33" hidden="1" x14ac:dyDescent="0.25">
      <c r="A55" s="89">
        <v>10</v>
      </c>
      <c r="B55" s="24" t="s">
        <v>1784</v>
      </c>
      <c r="C55" s="24" t="s">
        <v>278</v>
      </c>
      <c r="D55" s="25">
        <v>70</v>
      </c>
      <c r="E55" s="25" t="s">
        <v>289</v>
      </c>
      <c r="F55" s="24" t="s">
        <v>280</v>
      </c>
      <c r="G55" s="24" t="s">
        <v>281</v>
      </c>
      <c r="H55" s="24" t="s">
        <v>35</v>
      </c>
      <c r="I55" s="24"/>
      <c r="J55" s="24" t="s">
        <v>274</v>
      </c>
      <c r="K55" s="24" t="s">
        <v>282</v>
      </c>
      <c r="L55" s="26">
        <v>23</v>
      </c>
      <c r="M55" s="131">
        <v>2363</v>
      </c>
      <c r="N55" s="28" t="s">
        <v>1838</v>
      </c>
      <c r="O55" s="29" t="s">
        <v>1840</v>
      </c>
      <c r="P55" s="29" t="s">
        <v>291</v>
      </c>
      <c r="Q55" s="30">
        <v>400</v>
      </c>
      <c r="R55" s="1" t="s">
        <v>41</v>
      </c>
      <c r="S55" s="5">
        <v>100</v>
      </c>
      <c r="T55" s="90">
        <v>100</v>
      </c>
      <c r="U55" s="90">
        <v>100</v>
      </c>
      <c r="V55" s="90">
        <v>100</v>
      </c>
      <c r="W55" s="5">
        <v>400</v>
      </c>
      <c r="X55" s="5">
        <v>0</v>
      </c>
      <c r="Y55" s="96">
        <v>138149000</v>
      </c>
      <c r="Z55" s="20">
        <v>126000000</v>
      </c>
      <c r="AA55" s="20">
        <v>130000000</v>
      </c>
      <c r="AB55" s="20">
        <v>134000000</v>
      </c>
      <c r="AC55" s="20">
        <f t="shared" si="4"/>
        <v>528149000</v>
      </c>
      <c r="AD55" s="98">
        <f t="shared" si="5"/>
        <v>1.2093762141084528E-3</v>
      </c>
      <c r="AE55" s="91"/>
      <c r="AF55" s="99">
        <f t="shared" si="6"/>
        <v>2.2458059210305994E-2</v>
      </c>
      <c r="AG55" s="100">
        <f t="shared" si="7"/>
        <v>5.3850433057611252E-2</v>
      </c>
    </row>
    <row r="56" spans="1:33" hidden="1" x14ac:dyDescent="0.25">
      <c r="A56" s="89">
        <v>10</v>
      </c>
      <c r="B56" s="24" t="s">
        <v>1784</v>
      </c>
      <c r="C56" s="24" t="s">
        <v>278</v>
      </c>
      <c r="D56" s="25">
        <v>71</v>
      </c>
      <c r="E56" s="25" t="s">
        <v>292</v>
      </c>
      <c r="F56" s="24" t="s">
        <v>280</v>
      </c>
      <c r="G56" s="24" t="s">
        <v>281</v>
      </c>
      <c r="H56" s="24" t="s">
        <v>35</v>
      </c>
      <c r="I56" s="24"/>
      <c r="J56" s="24" t="s">
        <v>274</v>
      </c>
      <c r="K56" s="24" t="s">
        <v>282</v>
      </c>
      <c r="L56" s="26">
        <v>23</v>
      </c>
      <c r="M56" s="128">
        <v>2363</v>
      </c>
      <c r="N56" s="28" t="s">
        <v>1838</v>
      </c>
      <c r="O56" s="29" t="s">
        <v>1841</v>
      </c>
      <c r="P56" s="29" t="s">
        <v>294</v>
      </c>
      <c r="Q56" s="30">
        <v>2000</v>
      </c>
      <c r="R56" s="1" t="s">
        <v>41</v>
      </c>
      <c r="S56" s="5">
        <v>500</v>
      </c>
      <c r="T56" s="90">
        <v>500</v>
      </c>
      <c r="U56" s="90">
        <v>500</v>
      </c>
      <c r="V56" s="90">
        <v>500</v>
      </c>
      <c r="W56" s="5">
        <v>2000</v>
      </c>
      <c r="X56" s="5">
        <v>0</v>
      </c>
      <c r="Y56" s="96">
        <v>276299000</v>
      </c>
      <c r="Z56" s="20">
        <v>252000000</v>
      </c>
      <c r="AA56" s="20">
        <v>260000000</v>
      </c>
      <c r="AB56" s="20">
        <v>267000000</v>
      </c>
      <c r="AC56" s="20">
        <f t="shared" si="4"/>
        <v>1055299000</v>
      </c>
      <c r="AD56" s="98">
        <f t="shared" si="5"/>
        <v>2.4164648789876267E-3</v>
      </c>
      <c r="AE56" s="91"/>
      <c r="AF56" s="99">
        <f t="shared" si="6"/>
        <v>2.2458059210305994E-2</v>
      </c>
      <c r="AG56" s="100">
        <f t="shared" si="7"/>
        <v>0.10759900739235348</v>
      </c>
    </row>
    <row r="57" spans="1:33" hidden="1" x14ac:dyDescent="0.25">
      <c r="A57" s="89">
        <v>10</v>
      </c>
      <c r="B57" s="24" t="s">
        <v>1784</v>
      </c>
      <c r="C57" s="24" t="s">
        <v>278</v>
      </c>
      <c r="D57" s="25">
        <v>76</v>
      </c>
      <c r="E57" s="25" t="s">
        <v>302</v>
      </c>
      <c r="F57" s="24" t="s">
        <v>280</v>
      </c>
      <c r="G57" s="24" t="s">
        <v>303</v>
      </c>
      <c r="H57" s="24" t="s">
        <v>35</v>
      </c>
      <c r="I57" s="24"/>
      <c r="J57" s="24" t="s">
        <v>274</v>
      </c>
      <c r="K57" s="24" t="s">
        <v>282</v>
      </c>
      <c r="L57" s="26">
        <v>23</v>
      </c>
      <c r="M57" s="128">
        <v>2363</v>
      </c>
      <c r="N57" s="28" t="s">
        <v>1838</v>
      </c>
      <c r="O57" s="29" t="s">
        <v>1842</v>
      </c>
      <c r="P57" s="29" t="s">
        <v>305</v>
      </c>
      <c r="Q57" s="30">
        <v>8000</v>
      </c>
      <c r="R57" s="1" t="s">
        <v>41</v>
      </c>
      <c r="S57" s="5">
        <v>2000</v>
      </c>
      <c r="T57" s="90">
        <v>2000</v>
      </c>
      <c r="U57" s="90">
        <v>2000</v>
      </c>
      <c r="V57" s="90">
        <v>2000</v>
      </c>
      <c r="W57" s="5">
        <v>8000</v>
      </c>
      <c r="X57" s="5">
        <v>0</v>
      </c>
      <c r="Y57" s="96">
        <v>1461495000</v>
      </c>
      <c r="Z57" s="20">
        <v>1335000000</v>
      </c>
      <c r="AA57" s="20">
        <v>1374000000</v>
      </c>
      <c r="AB57" s="20">
        <v>1414000000</v>
      </c>
      <c r="AC57" s="20">
        <f t="shared" si="4"/>
        <v>5584495000</v>
      </c>
      <c r="AD57" s="98">
        <f t="shared" si="5"/>
        <v>1.2787594827989041E-2</v>
      </c>
      <c r="AE57" s="91"/>
      <c r="AF57" s="99">
        <f t="shared" si="6"/>
        <v>2.2458059210305994E-2</v>
      </c>
      <c r="AG57" s="100">
        <f t="shared" si="7"/>
        <v>0.56939892749596188</v>
      </c>
    </row>
    <row r="58" spans="1:33" hidden="1" x14ac:dyDescent="0.25">
      <c r="A58" s="89">
        <v>10</v>
      </c>
      <c r="B58" s="24" t="s">
        <v>1784</v>
      </c>
      <c r="C58" s="24" t="s">
        <v>101</v>
      </c>
      <c r="D58" s="25">
        <v>46</v>
      </c>
      <c r="E58" s="25" t="s">
        <v>102</v>
      </c>
      <c r="F58" s="24" t="s">
        <v>103</v>
      </c>
      <c r="G58" s="24" t="s">
        <v>104</v>
      </c>
      <c r="H58" s="24" t="s">
        <v>59</v>
      </c>
      <c r="I58" s="24" t="s">
        <v>105</v>
      </c>
      <c r="J58" s="24" t="s">
        <v>106</v>
      </c>
      <c r="K58" s="24" t="s">
        <v>107</v>
      </c>
      <c r="L58" s="26">
        <v>8</v>
      </c>
      <c r="M58" s="128">
        <v>2359</v>
      </c>
      <c r="N58" s="28" t="s">
        <v>1795</v>
      </c>
      <c r="O58" s="29" t="s">
        <v>1796</v>
      </c>
      <c r="P58" s="29" t="s">
        <v>110</v>
      </c>
      <c r="Q58" s="30">
        <v>3200</v>
      </c>
      <c r="R58" s="1" t="s">
        <v>41</v>
      </c>
      <c r="S58" s="5">
        <v>800</v>
      </c>
      <c r="T58" s="90">
        <v>800</v>
      </c>
      <c r="U58" s="90">
        <v>800</v>
      </c>
      <c r="V58" s="90">
        <v>800</v>
      </c>
      <c r="W58" s="5">
        <v>3200</v>
      </c>
      <c r="X58" s="5">
        <v>0</v>
      </c>
      <c r="Y58" s="96">
        <v>2856719000</v>
      </c>
      <c r="Z58" s="20">
        <v>2610000000</v>
      </c>
      <c r="AA58" s="20">
        <v>2686000000</v>
      </c>
      <c r="AB58" s="20">
        <v>2765000000</v>
      </c>
      <c r="AC58" s="20">
        <f t="shared" si="4"/>
        <v>10917719000</v>
      </c>
      <c r="AD58" s="98">
        <f t="shared" si="5"/>
        <v>2.4999819503435439E-2</v>
      </c>
      <c r="AE58" s="91"/>
      <c r="AF58" s="99">
        <f t="shared" si="6"/>
        <v>0.15000354707520883</v>
      </c>
      <c r="AG58" s="100">
        <f t="shared" si="7"/>
        <v>0.16666152228320988</v>
      </c>
    </row>
    <row r="59" spans="1:33" hidden="1" x14ac:dyDescent="0.25">
      <c r="A59" s="89">
        <v>10</v>
      </c>
      <c r="B59" s="24" t="s">
        <v>1784</v>
      </c>
      <c r="C59" s="24" t="s">
        <v>101</v>
      </c>
      <c r="D59" s="25">
        <v>47</v>
      </c>
      <c r="E59" s="25" t="s">
        <v>111</v>
      </c>
      <c r="F59" s="24" t="s">
        <v>103</v>
      </c>
      <c r="G59" s="24" t="s">
        <v>112</v>
      </c>
      <c r="H59" s="24" t="s">
        <v>59</v>
      </c>
      <c r="I59" s="24" t="s">
        <v>105</v>
      </c>
      <c r="J59" s="24" t="s">
        <v>106</v>
      </c>
      <c r="K59" s="24" t="s">
        <v>107</v>
      </c>
      <c r="L59" s="26">
        <v>8</v>
      </c>
      <c r="M59" s="128">
        <v>2359</v>
      </c>
      <c r="N59" s="28" t="s">
        <v>1795</v>
      </c>
      <c r="O59" s="29" t="s">
        <v>1797</v>
      </c>
      <c r="P59" s="29" t="s">
        <v>114</v>
      </c>
      <c r="Q59" s="30">
        <v>10000</v>
      </c>
      <c r="R59" s="1" t="s">
        <v>119</v>
      </c>
      <c r="S59" s="5">
        <v>10000</v>
      </c>
      <c r="T59" s="90">
        <v>10000</v>
      </c>
      <c r="U59" s="90">
        <v>10000</v>
      </c>
      <c r="V59" s="90">
        <v>10000</v>
      </c>
      <c r="W59" s="5">
        <v>10000</v>
      </c>
      <c r="X59" s="5">
        <v>0</v>
      </c>
      <c r="Y59" s="96">
        <v>5713449000</v>
      </c>
      <c r="Z59" s="20">
        <v>5221000000</v>
      </c>
      <c r="AA59" s="20">
        <v>5373000000</v>
      </c>
      <c r="AB59" s="20">
        <v>5529000000</v>
      </c>
      <c r="AC59" s="20">
        <f t="shared" si="4"/>
        <v>21836449000</v>
      </c>
      <c r="AD59" s="98">
        <f t="shared" si="5"/>
        <v>5.0001954034168974E-2</v>
      </c>
      <c r="AE59" s="91"/>
      <c r="AF59" s="99">
        <f t="shared" si="6"/>
        <v>0.15000354707520883</v>
      </c>
      <c r="AG59" s="100">
        <f t="shared" si="7"/>
        <v>0.33333847771679009</v>
      </c>
    </row>
    <row r="60" spans="1:33" hidden="1" x14ac:dyDescent="0.25">
      <c r="A60" s="89">
        <v>10</v>
      </c>
      <c r="B60" s="24" t="s">
        <v>1784</v>
      </c>
      <c r="C60" s="24" t="s">
        <v>101</v>
      </c>
      <c r="D60" s="25">
        <v>48</v>
      </c>
      <c r="E60" s="25" t="s">
        <v>115</v>
      </c>
      <c r="F60" s="24" t="s">
        <v>103</v>
      </c>
      <c r="G60" s="24" t="s">
        <v>116</v>
      </c>
      <c r="H60" s="24" t="s">
        <v>59</v>
      </c>
      <c r="I60" s="24" t="s">
        <v>105</v>
      </c>
      <c r="J60" s="24" t="s">
        <v>106</v>
      </c>
      <c r="K60" s="24" t="s">
        <v>107</v>
      </c>
      <c r="L60" s="26">
        <v>8</v>
      </c>
      <c r="M60" s="128">
        <v>2359</v>
      </c>
      <c r="N60" s="28" t="s">
        <v>1795</v>
      </c>
      <c r="O60" s="29" t="s">
        <v>1798</v>
      </c>
      <c r="P60" s="29" t="s">
        <v>118</v>
      </c>
      <c r="Q60" s="30">
        <v>3650</v>
      </c>
      <c r="R60" s="1" t="s">
        <v>119</v>
      </c>
      <c r="S60" s="5">
        <v>3650</v>
      </c>
      <c r="T60" s="90">
        <v>3650</v>
      </c>
      <c r="U60" s="90">
        <v>3650</v>
      </c>
      <c r="V60" s="90">
        <v>3650</v>
      </c>
      <c r="W60" s="5">
        <v>3650</v>
      </c>
      <c r="X60" s="5">
        <v>0</v>
      </c>
      <c r="Y60" s="96">
        <v>8570168000</v>
      </c>
      <c r="Z60" s="20">
        <v>7831000000</v>
      </c>
      <c r="AA60" s="20">
        <v>8059000000</v>
      </c>
      <c r="AB60" s="20">
        <v>8294000000</v>
      </c>
      <c r="AC60" s="20">
        <f t="shared" si="4"/>
        <v>32754168000</v>
      </c>
      <c r="AD60" s="98">
        <f t="shared" si="5"/>
        <v>7.5001773537604413E-2</v>
      </c>
      <c r="AE60" s="91"/>
      <c r="AF60" s="99">
        <f t="shared" si="6"/>
        <v>0.15000354707520883</v>
      </c>
      <c r="AG60" s="100">
        <f t="shared" si="7"/>
        <v>0.5</v>
      </c>
    </row>
    <row r="61" spans="1:33" hidden="1" x14ac:dyDescent="0.25">
      <c r="A61" s="89">
        <v>10</v>
      </c>
      <c r="B61" s="24" t="s">
        <v>1784</v>
      </c>
      <c r="C61" s="24" t="s">
        <v>175</v>
      </c>
      <c r="D61" s="25">
        <v>30</v>
      </c>
      <c r="E61" s="25" t="s">
        <v>176</v>
      </c>
      <c r="F61" s="24" t="s">
        <v>163</v>
      </c>
      <c r="G61" s="24" t="s">
        <v>177</v>
      </c>
      <c r="H61" s="24" t="s">
        <v>35</v>
      </c>
      <c r="I61" s="24"/>
      <c r="J61" s="24" t="s">
        <v>106</v>
      </c>
      <c r="K61" s="24" t="s">
        <v>178</v>
      </c>
      <c r="L61" s="26">
        <v>13</v>
      </c>
      <c r="M61" s="128">
        <v>2350</v>
      </c>
      <c r="N61" s="28" t="s">
        <v>1816</v>
      </c>
      <c r="O61" s="29" t="s">
        <v>1817</v>
      </c>
      <c r="P61" s="29" t="s">
        <v>47</v>
      </c>
      <c r="Q61" s="30">
        <v>4</v>
      </c>
      <c r="R61" s="1" t="s">
        <v>41</v>
      </c>
      <c r="S61" s="5">
        <v>1</v>
      </c>
      <c r="T61" s="90">
        <v>1</v>
      </c>
      <c r="U61" s="90">
        <v>1</v>
      </c>
      <c r="V61" s="90">
        <v>1</v>
      </c>
      <c r="W61" s="5">
        <v>4</v>
      </c>
      <c r="X61" s="5">
        <v>0</v>
      </c>
      <c r="Y61" s="96">
        <v>243731000</v>
      </c>
      <c r="Z61" s="20">
        <v>223000000</v>
      </c>
      <c r="AA61" s="20">
        <v>229000000</v>
      </c>
      <c r="AB61" s="20">
        <v>236000000</v>
      </c>
      <c r="AC61" s="20">
        <f t="shared" si="4"/>
        <v>931731000</v>
      </c>
      <c r="AD61" s="98">
        <f t="shared" si="5"/>
        <v>2.1335140449901123E-3</v>
      </c>
      <c r="AE61" s="91"/>
      <c r="AF61" s="99">
        <f t="shared" si="6"/>
        <v>6.4005421349703374E-3</v>
      </c>
      <c r="AG61" s="100">
        <f t="shared" si="7"/>
        <v>0.33333333333333331</v>
      </c>
    </row>
    <row r="62" spans="1:33" hidden="1" x14ac:dyDescent="0.25">
      <c r="A62" s="89">
        <v>10</v>
      </c>
      <c r="B62" s="24" t="s">
        <v>1784</v>
      </c>
      <c r="C62" s="24" t="s">
        <v>175</v>
      </c>
      <c r="D62" s="25">
        <v>31</v>
      </c>
      <c r="E62" s="25" t="s">
        <v>181</v>
      </c>
      <c r="F62" s="24" t="s">
        <v>163</v>
      </c>
      <c r="G62" s="24" t="s">
        <v>177</v>
      </c>
      <c r="H62" s="24" t="s">
        <v>35</v>
      </c>
      <c r="I62" s="24"/>
      <c r="J62" s="24" t="s">
        <v>106</v>
      </c>
      <c r="K62" s="24" t="s">
        <v>178</v>
      </c>
      <c r="L62" s="26">
        <v>13</v>
      </c>
      <c r="M62" s="128">
        <v>2350</v>
      </c>
      <c r="N62" s="28" t="s">
        <v>1816</v>
      </c>
      <c r="O62" s="29" t="s">
        <v>182</v>
      </c>
      <c r="P62" s="29" t="s">
        <v>183</v>
      </c>
      <c r="Q62" s="30">
        <v>4</v>
      </c>
      <c r="R62" s="1" t="s">
        <v>41</v>
      </c>
      <c r="S62" s="5">
        <v>1</v>
      </c>
      <c r="T62" s="90">
        <v>1</v>
      </c>
      <c r="U62" s="90">
        <v>1</v>
      </c>
      <c r="V62" s="90">
        <v>1</v>
      </c>
      <c r="W62" s="5">
        <v>4</v>
      </c>
      <c r="X62" s="5">
        <v>0</v>
      </c>
      <c r="Y62" s="96">
        <v>243731000</v>
      </c>
      <c r="Z62" s="20">
        <v>223000000</v>
      </c>
      <c r="AA62" s="20">
        <v>229000000</v>
      </c>
      <c r="AB62" s="20">
        <v>236000000</v>
      </c>
      <c r="AC62" s="20">
        <f t="shared" si="4"/>
        <v>931731000</v>
      </c>
      <c r="AD62" s="98">
        <f t="shared" si="5"/>
        <v>2.1335140449901123E-3</v>
      </c>
      <c r="AE62" s="91"/>
      <c r="AF62" s="99">
        <f t="shared" si="6"/>
        <v>6.4005421349703374E-3</v>
      </c>
      <c r="AG62" s="100">
        <f t="shared" si="7"/>
        <v>0.33333333333333331</v>
      </c>
    </row>
    <row r="63" spans="1:33" hidden="1" x14ac:dyDescent="0.25">
      <c r="A63" s="89">
        <v>10</v>
      </c>
      <c r="B63" s="24" t="s">
        <v>1784</v>
      </c>
      <c r="C63" s="24" t="s">
        <v>175</v>
      </c>
      <c r="D63" s="25">
        <v>32</v>
      </c>
      <c r="E63" s="25" t="s">
        <v>184</v>
      </c>
      <c r="F63" s="24" t="s">
        <v>163</v>
      </c>
      <c r="G63" s="24" t="s">
        <v>177</v>
      </c>
      <c r="H63" s="24" t="s">
        <v>35</v>
      </c>
      <c r="I63" s="24"/>
      <c r="J63" s="24" t="s">
        <v>106</v>
      </c>
      <c r="K63" s="24" t="s">
        <v>178</v>
      </c>
      <c r="L63" s="26">
        <v>13</v>
      </c>
      <c r="M63" s="128">
        <v>2350</v>
      </c>
      <c r="N63" s="28" t="s">
        <v>1816</v>
      </c>
      <c r="O63" s="29" t="s">
        <v>824</v>
      </c>
      <c r="P63" s="29" t="s">
        <v>40</v>
      </c>
      <c r="Q63" s="30">
        <v>4</v>
      </c>
      <c r="R63" s="1" t="s">
        <v>41</v>
      </c>
      <c r="S63" s="5">
        <v>1</v>
      </c>
      <c r="T63" s="90">
        <v>1</v>
      </c>
      <c r="U63" s="90">
        <v>1</v>
      </c>
      <c r="V63" s="90">
        <v>1</v>
      </c>
      <c r="W63" s="5">
        <v>4</v>
      </c>
      <c r="X63" s="5">
        <v>0</v>
      </c>
      <c r="Y63" s="96">
        <v>243731000</v>
      </c>
      <c r="Z63" s="20">
        <v>223000000</v>
      </c>
      <c r="AA63" s="20">
        <v>229000000</v>
      </c>
      <c r="AB63" s="20">
        <v>236000000</v>
      </c>
      <c r="AC63" s="20">
        <f t="shared" si="4"/>
        <v>931731000</v>
      </c>
      <c r="AD63" s="98">
        <f t="shared" si="5"/>
        <v>2.1335140449901123E-3</v>
      </c>
      <c r="AE63" s="91"/>
      <c r="AF63" s="99">
        <f t="shared" si="6"/>
        <v>6.4005421349703374E-3</v>
      </c>
      <c r="AG63" s="100">
        <f t="shared" si="7"/>
        <v>0.33333333333333331</v>
      </c>
    </row>
    <row r="64" spans="1:33" x14ac:dyDescent="0.25">
      <c r="A64" s="89">
        <v>10</v>
      </c>
      <c r="B64" s="24" t="s">
        <v>1784</v>
      </c>
      <c r="C64" s="24" t="s">
        <v>186</v>
      </c>
      <c r="D64" s="25">
        <v>33</v>
      </c>
      <c r="E64" s="25" t="s">
        <v>187</v>
      </c>
      <c r="F64" s="24" t="s">
        <v>188</v>
      </c>
      <c r="G64" s="24" t="s">
        <v>189</v>
      </c>
      <c r="H64" s="24" t="s">
        <v>59</v>
      </c>
      <c r="I64" s="24"/>
      <c r="J64" s="24" t="s">
        <v>106</v>
      </c>
      <c r="K64" s="24" t="s">
        <v>190</v>
      </c>
      <c r="L64" s="26">
        <v>14</v>
      </c>
      <c r="M64" s="130">
        <v>2339</v>
      </c>
      <c r="N64" s="28" t="s">
        <v>1818</v>
      </c>
      <c r="O64" s="29" t="s">
        <v>1529</v>
      </c>
      <c r="P64" s="29" t="s">
        <v>193</v>
      </c>
      <c r="Q64" s="30">
        <v>100</v>
      </c>
      <c r="R64" s="1" t="s">
        <v>41</v>
      </c>
      <c r="S64" s="5">
        <v>25</v>
      </c>
      <c r="T64" s="90">
        <v>25</v>
      </c>
      <c r="U64" s="90">
        <v>25</v>
      </c>
      <c r="V64" s="90">
        <v>25</v>
      </c>
      <c r="W64" s="5">
        <v>100</v>
      </c>
      <c r="X64" s="5">
        <v>0</v>
      </c>
      <c r="Y64" s="96">
        <v>799879000</v>
      </c>
      <c r="Z64" s="20">
        <v>731000000</v>
      </c>
      <c r="AA64" s="20">
        <v>752000000</v>
      </c>
      <c r="AB64" s="20">
        <v>774000000</v>
      </c>
      <c r="AC64" s="20">
        <f t="shared" si="4"/>
        <v>3056879000</v>
      </c>
      <c r="AD64" s="98">
        <f t="shared" si="5"/>
        <v>6.9997609614098162E-3</v>
      </c>
      <c r="AE64" s="91"/>
      <c r="AF64" s="99">
        <f t="shared" si="6"/>
        <v>2.6689986357207526E-2</v>
      </c>
      <c r="AG64" s="100">
        <f t="shared" si="7"/>
        <v>0.26226169124734522</v>
      </c>
    </row>
    <row r="65" spans="1:33" x14ac:dyDescent="0.25">
      <c r="A65" s="89">
        <v>10</v>
      </c>
      <c r="B65" s="24" t="s">
        <v>1784</v>
      </c>
      <c r="C65" s="24" t="s">
        <v>186</v>
      </c>
      <c r="D65" s="25">
        <v>38</v>
      </c>
      <c r="E65" s="25" t="s">
        <v>194</v>
      </c>
      <c r="F65" s="24" t="s">
        <v>188</v>
      </c>
      <c r="G65" s="24" t="s">
        <v>195</v>
      </c>
      <c r="H65" s="24" t="s">
        <v>35</v>
      </c>
      <c r="I65" s="24"/>
      <c r="J65" s="24" t="s">
        <v>106</v>
      </c>
      <c r="K65" s="24" t="s">
        <v>190</v>
      </c>
      <c r="L65" s="26">
        <v>14</v>
      </c>
      <c r="M65" s="130">
        <v>2339</v>
      </c>
      <c r="N65" s="28" t="s">
        <v>1818</v>
      </c>
      <c r="O65" s="29" t="s">
        <v>196</v>
      </c>
      <c r="P65" s="29" t="s">
        <v>197</v>
      </c>
      <c r="Q65" s="30">
        <v>20</v>
      </c>
      <c r="R65" s="1" t="s">
        <v>41</v>
      </c>
      <c r="S65" s="5">
        <v>5</v>
      </c>
      <c r="T65" s="90">
        <v>5</v>
      </c>
      <c r="U65" s="90">
        <v>5</v>
      </c>
      <c r="V65" s="90">
        <v>5</v>
      </c>
      <c r="W65" s="5">
        <v>20</v>
      </c>
      <c r="X65" s="5">
        <v>0</v>
      </c>
      <c r="Y65" s="96">
        <v>1124978000</v>
      </c>
      <c r="Z65" s="20">
        <v>1028000000</v>
      </c>
      <c r="AA65" s="20">
        <v>1058000000</v>
      </c>
      <c r="AB65" s="20">
        <v>1089000000</v>
      </c>
      <c r="AC65" s="20">
        <f t="shared" si="4"/>
        <v>4299978000</v>
      </c>
      <c r="AD65" s="98">
        <f t="shared" si="5"/>
        <v>9.8462576174330289E-3</v>
      </c>
      <c r="AE65" s="91"/>
      <c r="AF65" s="99">
        <f t="shared" si="6"/>
        <v>2.6689986357207526E-2</v>
      </c>
      <c r="AG65" s="101">
        <f t="shared" si="7"/>
        <v>0.36891205134595678</v>
      </c>
    </row>
    <row r="66" spans="1:33" x14ac:dyDescent="0.25">
      <c r="A66" s="89">
        <v>10</v>
      </c>
      <c r="B66" s="24" t="s">
        <v>1784</v>
      </c>
      <c r="C66" s="24" t="s">
        <v>186</v>
      </c>
      <c r="D66" s="25">
        <v>39</v>
      </c>
      <c r="E66" s="25" t="s">
        <v>198</v>
      </c>
      <c r="F66" s="24" t="s">
        <v>188</v>
      </c>
      <c r="G66" s="24" t="s">
        <v>195</v>
      </c>
      <c r="H66" s="24" t="s">
        <v>35</v>
      </c>
      <c r="I66" s="24"/>
      <c r="J66" s="24" t="s">
        <v>106</v>
      </c>
      <c r="K66" s="24" t="s">
        <v>190</v>
      </c>
      <c r="L66" s="26">
        <v>14</v>
      </c>
      <c r="M66" s="130">
        <v>2339</v>
      </c>
      <c r="N66" s="28" t="s">
        <v>1818</v>
      </c>
      <c r="O66" s="102" t="s">
        <v>917</v>
      </c>
      <c r="P66" s="29" t="s">
        <v>200</v>
      </c>
      <c r="Q66" s="30">
        <v>600</v>
      </c>
      <c r="R66" s="1" t="s">
        <v>41</v>
      </c>
      <c r="S66" s="5">
        <v>150</v>
      </c>
      <c r="T66" s="90">
        <v>150</v>
      </c>
      <c r="U66" s="90">
        <v>150</v>
      </c>
      <c r="V66" s="90">
        <v>150</v>
      </c>
      <c r="W66" s="5">
        <v>600</v>
      </c>
      <c r="X66" s="5">
        <v>0</v>
      </c>
      <c r="Y66" s="96">
        <v>562489000</v>
      </c>
      <c r="Z66" s="20">
        <v>514000000</v>
      </c>
      <c r="AA66" s="20">
        <v>529000000</v>
      </c>
      <c r="AB66" s="20">
        <v>544000000</v>
      </c>
      <c r="AC66" s="20">
        <f t="shared" ref="AC66:AC76" si="8">SUM(Y66:AB66)</f>
        <v>2149489000</v>
      </c>
      <c r="AD66" s="98">
        <f t="shared" ref="AD66:AD76" si="9">+AC66/SUM($AC$2:$AC$76)</f>
        <v>4.921983889182341E-3</v>
      </c>
      <c r="AE66" s="91"/>
      <c r="AF66" s="99">
        <f t="shared" ref="AF66:AF76" si="10">+SUMIF($M$2:$M$76,M66,$AD$2:$AD$76)</f>
        <v>2.6689986357207526E-2</v>
      </c>
      <c r="AG66" s="100">
        <f t="shared" ref="AG66:AG76" si="11">+AC66/SUMIF($M$2:$M$76,M66,$AC$2:$AC$76)</f>
        <v>0.184413128703349</v>
      </c>
    </row>
    <row r="67" spans="1:33" x14ac:dyDescent="0.25">
      <c r="A67" s="89">
        <v>10</v>
      </c>
      <c r="B67" s="24" t="s">
        <v>1784</v>
      </c>
      <c r="C67" s="24" t="s">
        <v>186</v>
      </c>
      <c r="D67" s="25">
        <v>40</v>
      </c>
      <c r="E67" s="25" t="s">
        <v>201</v>
      </c>
      <c r="F67" s="24" t="s">
        <v>188</v>
      </c>
      <c r="G67" s="24" t="s">
        <v>195</v>
      </c>
      <c r="H67" s="24" t="s">
        <v>35</v>
      </c>
      <c r="I67" s="24"/>
      <c r="J67" s="24" t="s">
        <v>106</v>
      </c>
      <c r="K67" s="24" t="s">
        <v>190</v>
      </c>
      <c r="L67" s="26">
        <v>14</v>
      </c>
      <c r="M67" s="130">
        <v>2339</v>
      </c>
      <c r="N67" s="28" t="s">
        <v>1818</v>
      </c>
      <c r="O67" s="29" t="s">
        <v>1819</v>
      </c>
      <c r="P67" s="29" t="s">
        <v>203</v>
      </c>
      <c r="Q67" s="30">
        <v>20</v>
      </c>
      <c r="R67" s="1" t="s">
        <v>41</v>
      </c>
      <c r="S67" s="5">
        <v>5</v>
      </c>
      <c r="T67" s="90">
        <v>5</v>
      </c>
      <c r="U67" s="90">
        <v>5</v>
      </c>
      <c r="V67" s="90">
        <v>5</v>
      </c>
      <c r="W67" s="5">
        <v>20</v>
      </c>
      <c r="X67" s="5">
        <v>0</v>
      </c>
      <c r="Y67" s="96">
        <v>562489000</v>
      </c>
      <c r="Z67" s="20">
        <v>514000000</v>
      </c>
      <c r="AA67" s="20">
        <v>529000000</v>
      </c>
      <c r="AB67" s="20">
        <v>544000000</v>
      </c>
      <c r="AC67" s="20">
        <f t="shared" si="8"/>
        <v>2149489000</v>
      </c>
      <c r="AD67" s="98">
        <f t="shared" si="9"/>
        <v>4.921983889182341E-3</v>
      </c>
      <c r="AE67" s="91"/>
      <c r="AF67" s="99">
        <f t="shared" si="10"/>
        <v>2.6689986357207526E-2</v>
      </c>
      <c r="AG67" s="100">
        <f t="shared" si="11"/>
        <v>0.184413128703349</v>
      </c>
    </row>
    <row r="68" spans="1:33" hidden="1" x14ac:dyDescent="0.25">
      <c r="A68" s="89">
        <v>10</v>
      </c>
      <c r="B68" s="24" t="s">
        <v>1784</v>
      </c>
      <c r="C68" s="24" t="s">
        <v>216</v>
      </c>
      <c r="D68" s="25">
        <v>79</v>
      </c>
      <c r="E68" s="25" t="s">
        <v>325</v>
      </c>
      <c r="F68" s="24" t="s">
        <v>280</v>
      </c>
      <c r="G68" s="24" t="s">
        <v>326</v>
      </c>
      <c r="H68" s="24" t="s">
        <v>59</v>
      </c>
      <c r="I68" s="24"/>
      <c r="J68" s="24" t="s">
        <v>274</v>
      </c>
      <c r="K68" s="24" t="s">
        <v>327</v>
      </c>
      <c r="L68" s="26">
        <v>26</v>
      </c>
      <c r="M68" s="128">
        <v>2321</v>
      </c>
      <c r="N68" s="28" t="s">
        <v>1847</v>
      </c>
      <c r="O68" s="29" t="s">
        <v>1848</v>
      </c>
      <c r="P68" s="29" t="s">
        <v>330</v>
      </c>
      <c r="Q68" s="30">
        <v>4</v>
      </c>
      <c r="R68" s="1" t="s">
        <v>41</v>
      </c>
      <c r="S68" s="5">
        <v>1</v>
      </c>
      <c r="T68" s="90">
        <v>1</v>
      </c>
      <c r="U68" s="90">
        <v>1</v>
      </c>
      <c r="V68" s="90">
        <v>1</v>
      </c>
      <c r="W68" s="5">
        <v>4</v>
      </c>
      <c r="X68" s="5">
        <v>0</v>
      </c>
      <c r="Y68" s="96">
        <v>342812000</v>
      </c>
      <c r="Z68" s="20">
        <v>313000000</v>
      </c>
      <c r="AA68" s="20">
        <v>322000000</v>
      </c>
      <c r="AB68" s="20">
        <v>332000000</v>
      </c>
      <c r="AC68" s="20">
        <f t="shared" si="8"/>
        <v>1309812000</v>
      </c>
      <c r="AD68" s="98">
        <f t="shared" si="9"/>
        <v>2.9992586897898523E-3</v>
      </c>
      <c r="AE68" s="91"/>
      <c r="AF68" s="99">
        <f t="shared" si="10"/>
        <v>2.9992586897898523E-3</v>
      </c>
      <c r="AG68" s="100">
        <f t="shared" si="11"/>
        <v>1</v>
      </c>
    </row>
    <row r="69" spans="1:33" hidden="1" x14ac:dyDescent="0.25">
      <c r="A69" s="89">
        <v>10</v>
      </c>
      <c r="B69" s="24" t="s">
        <v>1784</v>
      </c>
      <c r="C69" s="24" t="s">
        <v>216</v>
      </c>
      <c r="D69" s="25">
        <v>63</v>
      </c>
      <c r="E69" s="25" t="s">
        <v>1129</v>
      </c>
      <c r="F69" s="24" t="s">
        <v>280</v>
      </c>
      <c r="G69" s="24" t="s">
        <v>281</v>
      </c>
      <c r="H69" s="24" t="s">
        <v>35</v>
      </c>
      <c r="I69" s="24"/>
      <c r="J69" s="24" t="s">
        <v>274</v>
      </c>
      <c r="K69" s="24" t="s">
        <v>282</v>
      </c>
      <c r="L69" s="26">
        <v>24</v>
      </c>
      <c r="M69" s="128">
        <v>2314</v>
      </c>
      <c r="N69" s="28" t="s">
        <v>1843</v>
      </c>
      <c r="O69" s="29" t="s">
        <v>1844</v>
      </c>
      <c r="P69" s="29" t="s">
        <v>1132</v>
      </c>
      <c r="Q69" s="30">
        <v>500</v>
      </c>
      <c r="R69" s="1" t="s">
        <v>41</v>
      </c>
      <c r="S69" s="5">
        <v>125</v>
      </c>
      <c r="T69" s="90">
        <v>125</v>
      </c>
      <c r="U69" s="90">
        <v>125</v>
      </c>
      <c r="V69" s="90">
        <v>125</v>
      </c>
      <c r="W69" s="5">
        <v>500</v>
      </c>
      <c r="X69" s="5">
        <v>0</v>
      </c>
      <c r="Y69" s="96">
        <v>276299000</v>
      </c>
      <c r="Z69" s="20">
        <v>252000000</v>
      </c>
      <c r="AA69" s="20">
        <v>260000000</v>
      </c>
      <c r="AB69" s="20">
        <v>267000000</v>
      </c>
      <c r="AC69" s="20">
        <f t="shared" si="8"/>
        <v>1055299000</v>
      </c>
      <c r="AD69" s="98">
        <f t="shared" si="9"/>
        <v>2.4164648789876267E-3</v>
      </c>
      <c r="AE69" s="91"/>
      <c r="AF69" s="99">
        <f t="shared" si="10"/>
        <v>2.4164648789876267E-3</v>
      </c>
      <c r="AG69" s="100">
        <f t="shared" si="11"/>
        <v>1</v>
      </c>
    </row>
    <row r="70" spans="1:33" hidden="1" x14ac:dyDescent="0.25">
      <c r="A70" s="89">
        <v>10</v>
      </c>
      <c r="B70" s="24" t="s">
        <v>1784</v>
      </c>
      <c r="C70" s="24" t="s">
        <v>31</v>
      </c>
      <c r="D70" s="25">
        <v>16</v>
      </c>
      <c r="E70" s="25" t="s">
        <v>96</v>
      </c>
      <c r="F70" s="24" t="s">
        <v>33</v>
      </c>
      <c r="G70" s="24" t="s">
        <v>97</v>
      </c>
      <c r="H70" s="24" t="s">
        <v>59</v>
      </c>
      <c r="I70" s="24" t="s">
        <v>60</v>
      </c>
      <c r="J70" s="24" t="s">
        <v>36</v>
      </c>
      <c r="K70" s="24" t="s">
        <v>93</v>
      </c>
      <c r="L70" s="26">
        <v>7</v>
      </c>
      <c r="M70" s="128">
        <v>2300</v>
      </c>
      <c r="N70" s="129" t="s">
        <v>2172</v>
      </c>
      <c r="O70" s="29" t="s">
        <v>430</v>
      </c>
      <c r="P70" s="29" t="s">
        <v>100</v>
      </c>
      <c r="Q70" s="30">
        <v>4</v>
      </c>
      <c r="R70" s="1" t="s">
        <v>41</v>
      </c>
      <c r="S70" s="5">
        <v>1</v>
      </c>
      <c r="T70" s="90">
        <v>1</v>
      </c>
      <c r="U70" s="90">
        <v>1</v>
      </c>
      <c r="V70" s="90">
        <v>1</v>
      </c>
      <c r="W70" s="5">
        <v>4</v>
      </c>
      <c r="X70" s="5">
        <v>0</v>
      </c>
      <c r="Y70" s="96">
        <v>2856719000</v>
      </c>
      <c r="Z70" s="20">
        <v>2610000000</v>
      </c>
      <c r="AA70" s="20">
        <v>2686000000</v>
      </c>
      <c r="AB70" s="20">
        <v>2765000000</v>
      </c>
      <c r="AC70" s="20">
        <f t="shared" si="8"/>
        <v>10917719000</v>
      </c>
      <c r="AD70" s="98">
        <f t="shared" si="9"/>
        <v>2.4999819503435439E-2</v>
      </c>
      <c r="AE70" s="91"/>
      <c r="AF70" s="99">
        <f t="shared" si="10"/>
        <v>2.4999819503435439E-2</v>
      </c>
      <c r="AG70" s="100">
        <f t="shared" si="11"/>
        <v>1</v>
      </c>
    </row>
    <row r="71" spans="1:33" hidden="1" x14ac:dyDescent="0.25">
      <c r="A71" s="89">
        <v>10</v>
      </c>
      <c r="B71" s="24" t="s">
        <v>1784</v>
      </c>
      <c r="C71" s="24" t="s">
        <v>88</v>
      </c>
      <c r="D71" s="25">
        <v>77</v>
      </c>
      <c r="E71" s="25" t="s">
        <v>316</v>
      </c>
      <c r="F71" s="24" t="s">
        <v>90</v>
      </c>
      <c r="G71" s="24" t="s">
        <v>317</v>
      </c>
      <c r="H71" s="24" t="s">
        <v>35</v>
      </c>
      <c r="I71" s="24" t="s">
        <v>92</v>
      </c>
      <c r="J71" s="24" t="s">
        <v>274</v>
      </c>
      <c r="K71" s="24" t="s">
        <v>318</v>
      </c>
      <c r="L71" s="26">
        <v>25</v>
      </c>
      <c r="M71" s="128">
        <v>2291</v>
      </c>
      <c r="N71" s="28" t="s">
        <v>1845</v>
      </c>
      <c r="O71" s="29" t="s">
        <v>1846</v>
      </c>
      <c r="P71" s="29" t="s">
        <v>321</v>
      </c>
      <c r="Q71" s="30">
        <v>40</v>
      </c>
      <c r="R71" s="1" t="s">
        <v>41</v>
      </c>
      <c r="S71" s="5">
        <v>10</v>
      </c>
      <c r="T71" s="90">
        <v>10</v>
      </c>
      <c r="U71" s="90">
        <v>10</v>
      </c>
      <c r="V71" s="90">
        <v>10</v>
      </c>
      <c r="W71" s="5">
        <v>40</v>
      </c>
      <c r="X71" s="5">
        <v>0</v>
      </c>
      <c r="Y71" s="96">
        <v>15997686000</v>
      </c>
      <c r="Z71" s="20">
        <v>14618000000</v>
      </c>
      <c r="AA71" s="20">
        <v>15043000000</v>
      </c>
      <c r="AB71" s="20">
        <v>15481000000</v>
      </c>
      <c r="AC71" s="20">
        <f t="shared" si="8"/>
        <v>61139686000</v>
      </c>
      <c r="AD71" s="98">
        <f t="shared" si="9"/>
        <v>0.14000004162927426</v>
      </c>
      <c r="AE71" s="91"/>
      <c r="AF71" s="99">
        <f t="shared" si="10"/>
        <v>0.14000004162927426</v>
      </c>
      <c r="AG71" s="100">
        <f t="shared" si="11"/>
        <v>1</v>
      </c>
    </row>
    <row r="72" spans="1:33" hidden="1" x14ac:dyDescent="0.25">
      <c r="A72" s="89">
        <v>10</v>
      </c>
      <c r="B72" s="24" t="s">
        <v>1784</v>
      </c>
      <c r="C72" s="24" t="s">
        <v>31</v>
      </c>
      <c r="D72" s="25">
        <v>5</v>
      </c>
      <c r="E72" s="25" t="s">
        <v>56</v>
      </c>
      <c r="F72" s="24" t="s">
        <v>57</v>
      </c>
      <c r="G72" s="24" t="s">
        <v>58</v>
      </c>
      <c r="H72" s="24" t="s">
        <v>59</v>
      </c>
      <c r="I72" s="24" t="s">
        <v>60</v>
      </c>
      <c r="J72" s="24" t="s">
        <v>36</v>
      </c>
      <c r="K72" s="24" t="s">
        <v>61</v>
      </c>
      <c r="L72" s="26">
        <v>3</v>
      </c>
      <c r="M72" s="128">
        <v>2282</v>
      </c>
      <c r="N72" s="28" t="s">
        <v>1788</v>
      </c>
      <c r="O72" s="29" t="s">
        <v>63</v>
      </c>
      <c r="P72" s="29" t="s">
        <v>64</v>
      </c>
      <c r="Q72" s="30">
        <v>4</v>
      </c>
      <c r="R72" s="1" t="s">
        <v>41</v>
      </c>
      <c r="S72" s="5">
        <v>1</v>
      </c>
      <c r="T72" s="90">
        <v>1</v>
      </c>
      <c r="U72" s="90">
        <v>1</v>
      </c>
      <c r="V72" s="90">
        <v>1</v>
      </c>
      <c r="W72" s="5">
        <v>4</v>
      </c>
      <c r="X72" s="5">
        <v>0</v>
      </c>
      <c r="Y72" s="96">
        <v>857019000</v>
      </c>
      <c r="Z72" s="20">
        <v>783000000</v>
      </c>
      <c r="AA72" s="20">
        <v>806000000</v>
      </c>
      <c r="AB72" s="20">
        <v>829000000</v>
      </c>
      <c r="AC72" s="20">
        <f t="shared" si="8"/>
        <v>3275019000</v>
      </c>
      <c r="AD72" s="98">
        <f t="shared" si="9"/>
        <v>7.4992664557790526E-3</v>
      </c>
      <c r="AE72" s="91"/>
      <c r="AF72" s="99">
        <f t="shared" si="10"/>
        <v>1.4998532911558105E-2</v>
      </c>
      <c r="AG72" s="100">
        <f t="shared" si="11"/>
        <v>0.5</v>
      </c>
    </row>
    <row r="73" spans="1:33" hidden="1" x14ac:dyDescent="0.25">
      <c r="A73" s="89">
        <v>10</v>
      </c>
      <c r="B73" s="24" t="s">
        <v>1784</v>
      </c>
      <c r="C73" s="24" t="s">
        <v>31</v>
      </c>
      <c r="D73" s="25">
        <v>6</v>
      </c>
      <c r="E73" s="25" t="s">
        <v>65</v>
      </c>
      <c r="F73" s="24" t="s">
        <v>57</v>
      </c>
      <c r="G73" s="24" t="s">
        <v>58</v>
      </c>
      <c r="H73" s="24" t="s">
        <v>59</v>
      </c>
      <c r="I73" s="24" t="s">
        <v>60</v>
      </c>
      <c r="J73" s="24" t="s">
        <v>36</v>
      </c>
      <c r="K73" s="24" t="s">
        <v>61</v>
      </c>
      <c r="L73" s="26">
        <v>3</v>
      </c>
      <c r="M73" s="128">
        <v>2282</v>
      </c>
      <c r="N73" s="28" t="s">
        <v>1788</v>
      </c>
      <c r="O73" s="29" t="s">
        <v>546</v>
      </c>
      <c r="P73" s="29" t="s">
        <v>67</v>
      </c>
      <c r="Q73" s="30">
        <v>4</v>
      </c>
      <c r="R73" s="1" t="s">
        <v>41</v>
      </c>
      <c r="S73" s="5">
        <v>1</v>
      </c>
      <c r="T73" s="90">
        <v>1</v>
      </c>
      <c r="U73" s="90">
        <v>1</v>
      </c>
      <c r="V73" s="90">
        <v>1</v>
      </c>
      <c r="W73" s="5">
        <v>4</v>
      </c>
      <c r="X73" s="5">
        <v>0</v>
      </c>
      <c r="Y73" s="96">
        <v>857019000</v>
      </c>
      <c r="Z73" s="20">
        <v>783000000</v>
      </c>
      <c r="AA73" s="20">
        <v>806000000</v>
      </c>
      <c r="AB73" s="20">
        <v>829000000</v>
      </c>
      <c r="AC73" s="20">
        <f t="shared" si="8"/>
        <v>3275019000</v>
      </c>
      <c r="AD73" s="98">
        <f t="shared" si="9"/>
        <v>7.4992664557790526E-3</v>
      </c>
      <c r="AE73" s="91"/>
      <c r="AF73" s="99">
        <f t="shared" si="10"/>
        <v>1.4998532911558105E-2</v>
      </c>
      <c r="AG73" s="100">
        <f t="shared" si="11"/>
        <v>0.5</v>
      </c>
    </row>
    <row r="74" spans="1:33" hidden="1" x14ac:dyDescent="0.25">
      <c r="A74" s="89">
        <v>10</v>
      </c>
      <c r="B74" s="24" t="s">
        <v>1784</v>
      </c>
      <c r="C74" s="24" t="s">
        <v>88</v>
      </c>
      <c r="D74" s="25">
        <v>15</v>
      </c>
      <c r="E74" s="25" t="s">
        <v>89</v>
      </c>
      <c r="F74" s="24" t="s">
        <v>90</v>
      </c>
      <c r="G74" s="24" t="s">
        <v>91</v>
      </c>
      <c r="H74" s="24" t="s">
        <v>35</v>
      </c>
      <c r="I74" s="24" t="s">
        <v>92</v>
      </c>
      <c r="J74" s="24" t="s">
        <v>36</v>
      </c>
      <c r="K74" s="24" t="s">
        <v>93</v>
      </c>
      <c r="L74" s="26">
        <v>6</v>
      </c>
      <c r="M74" s="128">
        <v>2267</v>
      </c>
      <c r="N74" s="28" t="s">
        <v>1792</v>
      </c>
      <c r="O74" s="29" t="s">
        <v>1793</v>
      </c>
      <c r="P74" s="29" t="s">
        <v>67</v>
      </c>
      <c r="Q74" s="30">
        <v>2500</v>
      </c>
      <c r="R74" s="1" t="s">
        <v>41</v>
      </c>
      <c r="S74" s="5">
        <v>625</v>
      </c>
      <c r="T74" s="90">
        <v>625</v>
      </c>
      <c r="U74" s="90">
        <v>625</v>
      </c>
      <c r="V74" s="90">
        <v>625</v>
      </c>
      <c r="W74" s="5">
        <v>2500</v>
      </c>
      <c r="X74" s="5">
        <v>0</v>
      </c>
      <c r="Y74" s="96">
        <v>1851039000</v>
      </c>
      <c r="Z74" s="20">
        <v>1691000000</v>
      </c>
      <c r="AA74" s="20">
        <v>1741000000</v>
      </c>
      <c r="AB74" s="20">
        <v>1791000000</v>
      </c>
      <c r="AC74" s="20">
        <f t="shared" si="8"/>
        <v>7074039000</v>
      </c>
      <c r="AD74" s="98">
        <f t="shared" si="9"/>
        <v>1.6198410873211055E-2</v>
      </c>
      <c r="AE74" s="91"/>
      <c r="AF74" s="99">
        <f t="shared" si="10"/>
        <v>1.6198410873211055E-2</v>
      </c>
      <c r="AG74" s="100">
        <f t="shared" si="11"/>
        <v>1</v>
      </c>
    </row>
    <row r="75" spans="1:33" hidden="1" x14ac:dyDescent="0.25">
      <c r="A75" s="89">
        <v>10</v>
      </c>
      <c r="B75" s="24" t="s">
        <v>1784</v>
      </c>
      <c r="C75" s="24" t="s">
        <v>31</v>
      </c>
      <c r="D75" s="25">
        <v>1</v>
      </c>
      <c r="E75" s="25" t="s">
        <v>32</v>
      </c>
      <c r="F75" s="24" t="s">
        <v>33</v>
      </c>
      <c r="G75" s="24" t="s">
        <v>34</v>
      </c>
      <c r="H75" s="24" t="s">
        <v>35</v>
      </c>
      <c r="I75" s="24"/>
      <c r="J75" s="24" t="s">
        <v>36</v>
      </c>
      <c r="K75" s="24" t="s">
        <v>37</v>
      </c>
      <c r="L75" s="26">
        <v>1</v>
      </c>
      <c r="M75" s="128">
        <v>2262</v>
      </c>
      <c r="N75" s="28" t="s">
        <v>1785</v>
      </c>
      <c r="O75" s="29" t="s">
        <v>1055</v>
      </c>
      <c r="P75" s="29" t="s">
        <v>40</v>
      </c>
      <c r="Q75" s="30">
        <v>100</v>
      </c>
      <c r="R75" s="1" t="s">
        <v>41</v>
      </c>
      <c r="S75" s="5">
        <v>25</v>
      </c>
      <c r="T75" s="90">
        <v>25</v>
      </c>
      <c r="U75" s="90">
        <v>25</v>
      </c>
      <c r="V75" s="90">
        <v>25</v>
      </c>
      <c r="W75" s="5">
        <v>100</v>
      </c>
      <c r="X75" s="5">
        <v>0</v>
      </c>
      <c r="Y75" s="96">
        <v>1293236000</v>
      </c>
      <c r="Z75" s="20">
        <v>1182000000</v>
      </c>
      <c r="AA75" s="20">
        <v>1216000000</v>
      </c>
      <c r="AB75" s="20">
        <v>1251000000</v>
      </c>
      <c r="AC75" s="20">
        <f t="shared" si="8"/>
        <v>4942236000</v>
      </c>
      <c r="AD75" s="98">
        <f t="shared" si="9"/>
        <v>1.1316925077791501E-2</v>
      </c>
      <c r="AE75" s="91"/>
      <c r="AF75" s="99">
        <f t="shared" si="10"/>
        <v>1.508847779016278E-2</v>
      </c>
      <c r="AG75" s="100">
        <f t="shared" si="11"/>
        <v>0.75003756079157202</v>
      </c>
    </row>
    <row r="76" spans="1:33" hidden="1" x14ac:dyDescent="0.25">
      <c r="A76" s="89">
        <v>10</v>
      </c>
      <c r="B76" s="24" t="s">
        <v>1784</v>
      </c>
      <c r="C76" s="24" t="s">
        <v>31</v>
      </c>
      <c r="D76" s="25">
        <v>2</v>
      </c>
      <c r="E76" s="25" t="s">
        <v>42</v>
      </c>
      <c r="F76" s="24" t="s">
        <v>33</v>
      </c>
      <c r="G76" s="24" t="s">
        <v>34</v>
      </c>
      <c r="H76" s="24" t="s">
        <v>35</v>
      </c>
      <c r="I76" s="24"/>
      <c r="J76" s="24" t="s">
        <v>36</v>
      </c>
      <c r="K76" s="24" t="s">
        <v>37</v>
      </c>
      <c r="L76" s="26">
        <v>1</v>
      </c>
      <c r="M76" s="128">
        <v>2262</v>
      </c>
      <c r="N76" s="28" t="s">
        <v>1785</v>
      </c>
      <c r="O76" s="29" t="s">
        <v>43</v>
      </c>
      <c r="P76" s="29" t="s">
        <v>44</v>
      </c>
      <c r="Q76" s="30">
        <v>4</v>
      </c>
      <c r="R76" s="1" t="s">
        <v>41</v>
      </c>
      <c r="S76" s="5">
        <v>1</v>
      </c>
      <c r="T76" s="90">
        <v>1</v>
      </c>
      <c r="U76" s="90">
        <v>1</v>
      </c>
      <c r="V76" s="90">
        <v>1</v>
      </c>
      <c r="W76" s="5">
        <v>4</v>
      </c>
      <c r="X76" s="5">
        <v>0</v>
      </c>
      <c r="Y76" s="96">
        <v>431082000</v>
      </c>
      <c r="Z76" s="20">
        <v>394000000</v>
      </c>
      <c r="AA76" s="20">
        <v>405000000</v>
      </c>
      <c r="AB76" s="20">
        <v>417000000</v>
      </c>
      <c r="AC76" s="20">
        <f t="shared" si="8"/>
        <v>1647082000</v>
      </c>
      <c r="AD76" s="98">
        <f t="shared" si="9"/>
        <v>3.7715527123712788E-3</v>
      </c>
      <c r="AE76" s="91"/>
      <c r="AF76" s="99">
        <f t="shared" si="10"/>
        <v>1.508847779016278E-2</v>
      </c>
      <c r="AG76" s="100">
        <f t="shared" si="11"/>
        <v>0.24996243920842795</v>
      </c>
    </row>
    <row r="78" spans="1:33" x14ac:dyDescent="0.25">
      <c r="M78" s="107"/>
      <c r="Y78" s="127">
        <f>SUBTOTAL(109,Y2:Y77)</f>
        <v>3049835000</v>
      </c>
      <c r="Z78" s="127">
        <f>SUBTOTAL(109,Z2:Z77)</f>
        <v>2787000000</v>
      </c>
      <c r="AA78" s="127">
        <f>SUBTOTAL(109,AA2:AA77)</f>
        <v>2868000000</v>
      </c>
      <c r="AB78" s="127">
        <f>SUBTOTAL(109,AB2:AB77)</f>
        <v>2951000000</v>
      </c>
      <c r="AG78" s="100"/>
    </row>
    <row r="79" spans="1:33" x14ac:dyDescent="0.25">
      <c r="Y79" s="138"/>
    </row>
    <row r="80" spans="1:33" x14ac:dyDescent="0.25">
      <c r="Y80" s="139"/>
    </row>
    <row r="81" spans="23:33" x14ac:dyDescent="0.25">
      <c r="Y81" s="138"/>
      <c r="AG81">
        <f>31+19+13+13+24</f>
        <v>100</v>
      </c>
    </row>
    <row r="82" spans="23:33" x14ac:dyDescent="0.25">
      <c r="Y82" s="137"/>
    </row>
    <row r="86" spans="23:33" x14ac:dyDescent="0.25">
      <c r="W86" s="136"/>
    </row>
    <row r="87" spans="23:33" x14ac:dyDescent="0.25">
      <c r="W87" s="136"/>
    </row>
    <row r="88" spans="23:33" x14ac:dyDescent="0.25">
      <c r="W88" s="136"/>
    </row>
    <row r="89" spans="23:33" x14ac:dyDescent="0.25">
      <c r="W89" s="136"/>
    </row>
    <row r="90" spans="23:33" x14ac:dyDescent="0.25">
      <c r="W90" s="136"/>
    </row>
    <row r="91" spans="23:33" x14ac:dyDescent="0.25">
      <c r="W91" s="136"/>
    </row>
    <row r="92" spans="23:33" x14ac:dyDescent="0.25">
      <c r="W92" s="136"/>
    </row>
    <row r="93" spans="23:33" x14ac:dyDescent="0.25">
      <c r="W93" s="136"/>
    </row>
    <row r="94" spans="23:33" x14ac:dyDescent="0.25">
      <c r="W94" s="136"/>
    </row>
    <row r="95" spans="23:33" x14ac:dyDescent="0.25">
      <c r="W95" s="136"/>
    </row>
    <row r="96" spans="23:33" x14ac:dyDescent="0.25">
      <c r="W96" s="136"/>
    </row>
    <row r="97" spans="23:23" x14ac:dyDescent="0.25">
      <c r="W97" s="136"/>
    </row>
    <row r="98" spans="23:23" x14ac:dyDescent="0.25">
      <c r="W98" s="136"/>
    </row>
    <row r="99" spans="23:23" x14ac:dyDescent="0.25">
      <c r="W99" s="136"/>
    </row>
  </sheetData>
  <autoFilter ref="A1:AG76" xr:uid="{58E1B677-0897-45EC-9299-BBDC363BAFEE}">
    <filterColumn colId="12">
      <filters>
        <filter val="2339"/>
      </filters>
    </filterColumn>
  </autoFilter>
  <conditionalFormatting sqref="X2:X76">
    <cfRule type="cellIs" dxfId="2" priority="1" operator="equal">
      <formula>0</formula>
    </cfRule>
    <cfRule type="cellIs" dxfId="1" priority="2" operator="lessThan">
      <formula>0</formula>
    </cfRule>
    <cfRule type="cellIs" dxfId="0" priority="3" operator="greaterThan">
      <formula>0</formula>
    </cfRule>
  </conditionalFormatting>
  <dataValidations count="3">
    <dataValidation type="custom" allowBlank="1" showInputMessage="1" showErrorMessage="1" errorTitle="Últimos dígitos en ceros" error="Error: Ingrese los últimos 3 dígitos en cero, y sin decimales." promptTitle="Valor POAI 2025" prompt="Inserte valor en pesos de 2024 y 3 últimos digitos en cero" sqref="Y2:Y76" xr:uid="{38ED8D43-EF92-43B3-9536-D5DACDB101D7}">
      <formula1>OR(RIGHT(Y2,3)="000",Y2=0)</formula1>
    </dataValidation>
    <dataValidation type="list" allowBlank="1" showInputMessage="1" showErrorMessage="1" sqref="R2:R76" xr:uid="{E097E862-4A8C-4CA3-BFA7-8F61357C1D31}">
      <formula1>TIPO</formula1>
    </dataValidation>
    <dataValidation type="whole" allowBlank="1" showInputMessage="1" showErrorMessage="1" sqref="M2:M76" xr:uid="{275860F6-C184-4120-87B2-1D4A7289AF68}">
      <formula1>1</formula1>
      <formula2>1000000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D2AE-465B-456E-88B4-C2FDA5D17581}">
  <dimension ref="A3:D35"/>
  <sheetViews>
    <sheetView topLeftCell="A4" workbookViewId="0">
      <selection activeCell="G11" sqref="G11"/>
    </sheetView>
  </sheetViews>
  <sheetFormatPr baseColWidth="10" defaultColWidth="11.42578125" defaultRowHeight="15" x14ac:dyDescent="0.25"/>
  <cols>
    <col min="1" max="1" width="17.5703125" bestFit="1" customWidth="1"/>
  </cols>
  <sheetData>
    <row r="3" spans="1:3" x14ac:dyDescent="0.25">
      <c r="A3" s="3" t="s">
        <v>2173</v>
      </c>
    </row>
    <row r="4" spans="1:3" x14ac:dyDescent="0.25">
      <c r="A4" s="125">
        <v>2262</v>
      </c>
      <c r="C4" s="125"/>
    </row>
    <row r="5" spans="1:3" x14ac:dyDescent="0.25">
      <c r="A5" s="125">
        <v>2267</v>
      </c>
      <c r="C5" s="125">
        <v>2267</v>
      </c>
    </row>
    <row r="6" spans="1:3" x14ac:dyDescent="0.25">
      <c r="A6" s="125">
        <v>2282</v>
      </c>
      <c r="C6" s="125">
        <v>2282</v>
      </c>
    </row>
    <row r="7" spans="1:3" x14ac:dyDescent="0.25">
      <c r="A7" s="125">
        <v>2291</v>
      </c>
      <c r="C7" s="125">
        <v>2291</v>
      </c>
    </row>
    <row r="8" spans="1:3" x14ac:dyDescent="0.25">
      <c r="A8" s="125">
        <v>2300</v>
      </c>
      <c r="C8" s="125">
        <v>2300</v>
      </c>
    </row>
    <row r="9" spans="1:3" x14ac:dyDescent="0.25">
      <c r="A9" s="125">
        <v>2314</v>
      </c>
      <c r="C9" s="125">
        <v>2314</v>
      </c>
    </row>
    <row r="10" spans="1:3" x14ac:dyDescent="0.25">
      <c r="A10" s="125">
        <v>2321</v>
      </c>
      <c r="C10" s="125">
        <v>2321</v>
      </c>
    </row>
    <row r="11" spans="1:3" x14ac:dyDescent="0.25">
      <c r="A11" s="125">
        <v>2339</v>
      </c>
      <c r="C11" s="125">
        <v>2339</v>
      </c>
    </row>
    <row r="12" spans="1:3" x14ac:dyDescent="0.25">
      <c r="A12" s="125">
        <v>2350</v>
      </c>
      <c r="C12" s="125">
        <v>2350</v>
      </c>
    </row>
    <row r="13" spans="1:3" x14ac:dyDescent="0.25">
      <c r="A13" s="125">
        <v>2359</v>
      </c>
      <c r="C13" s="125">
        <v>2359</v>
      </c>
    </row>
    <row r="14" spans="1:3" x14ac:dyDescent="0.25">
      <c r="A14" s="125">
        <v>2363</v>
      </c>
      <c r="C14" s="125">
        <v>2363</v>
      </c>
    </row>
    <row r="15" spans="1:3" x14ac:dyDescent="0.25">
      <c r="A15" s="125">
        <v>2368</v>
      </c>
      <c r="C15" s="125">
        <v>2368</v>
      </c>
    </row>
    <row r="16" spans="1:3" x14ac:dyDescent="0.25">
      <c r="A16" s="125">
        <v>2372</v>
      </c>
      <c r="C16" s="125">
        <v>2372</v>
      </c>
    </row>
    <row r="17" spans="1:4" x14ac:dyDescent="0.25">
      <c r="A17" s="125">
        <v>2373</v>
      </c>
      <c r="C17" s="126">
        <v>2373</v>
      </c>
    </row>
    <row r="18" spans="1:4" x14ac:dyDescent="0.25">
      <c r="A18" s="125">
        <v>2375</v>
      </c>
      <c r="C18" s="125">
        <v>2375</v>
      </c>
    </row>
    <row r="19" spans="1:4" x14ac:dyDescent="0.25">
      <c r="A19" s="125">
        <v>2376</v>
      </c>
      <c r="C19" s="125">
        <v>2376</v>
      </c>
    </row>
    <row r="20" spans="1:4" x14ac:dyDescent="0.25">
      <c r="A20" s="125">
        <v>2379</v>
      </c>
      <c r="C20" s="125">
        <v>2379</v>
      </c>
    </row>
    <row r="21" spans="1:4" x14ac:dyDescent="0.25">
      <c r="A21" s="125">
        <v>2380</v>
      </c>
      <c r="C21" s="125">
        <v>2380</v>
      </c>
    </row>
    <row r="22" spans="1:4" x14ac:dyDescent="0.25">
      <c r="A22" s="125">
        <v>2381</v>
      </c>
      <c r="C22" s="125">
        <v>2381</v>
      </c>
    </row>
    <row r="23" spans="1:4" x14ac:dyDescent="0.25">
      <c r="A23" s="125">
        <v>2440</v>
      </c>
      <c r="C23" s="125">
        <v>2440</v>
      </c>
    </row>
    <row r="24" spans="1:4" x14ac:dyDescent="0.25">
      <c r="A24" s="125">
        <v>2444</v>
      </c>
      <c r="C24" s="125">
        <v>2444</v>
      </c>
    </row>
    <row r="25" spans="1:4" x14ac:dyDescent="0.25">
      <c r="A25" s="125">
        <v>2477</v>
      </c>
      <c r="C25" s="125">
        <v>2477</v>
      </c>
    </row>
    <row r="26" spans="1:4" x14ac:dyDescent="0.25">
      <c r="A26" s="125">
        <v>2479</v>
      </c>
      <c r="C26" s="125">
        <v>2479</v>
      </c>
    </row>
    <row r="27" spans="1:4" x14ac:dyDescent="0.25">
      <c r="A27" s="125">
        <v>2509</v>
      </c>
      <c r="C27" s="125">
        <v>2525</v>
      </c>
    </row>
    <row r="28" spans="1:4" x14ac:dyDescent="0.25">
      <c r="A28" s="125">
        <v>2525</v>
      </c>
      <c r="C28" s="125">
        <v>2539</v>
      </c>
    </row>
    <row r="29" spans="1:4" x14ac:dyDescent="0.25">
      <c r="A29" s="125">
        <v>2539</v>
      </c>
      <c r="C29" s="125">
        <v>2540</v>
      </c>
    </row>
    <row r="30" spans="1:4" x14ac:dyDescent="0.25">
      <c r="A30" s="125">
        <v>2540</v>
      </c>
      <c r="C30" s="125">
        <v>2765</v>
      </c>
    </row>
    <row r="31" spans="1:4" x14ac:dyDescent="0.25">
      <c r="A31" s="125">
        <v>2765</v>
      </c>
      <c r="C31" s="125">
        <v>2776</v>
      </c>
      <c r="D31" t="s">
        <v>2174</v>
      </c>
    </row>
    <row r="32" spans="1:4" x14ac:dyDescent="0.25">
      <c r="A32" s="125">
        <v>2776</v>
      </c>
      <c r="C32" s="125">
        <v>2815</v>
      </c>
    </row>
    <row r="33" spans="1:3" x14ac:dyDescent="0.25">
      <c r="A33" s="125">
        <v>2815</v>
      </c>
    </row>
    <row r="34" spans="1:3" x14ac:dyDescent="0.25">
      <c r="A34" s="125">
        <v>2933</v>
      </c>
      <c r="C34" s="125"/>
    </row>
    <row r="35" spans="1:3" x14ac:dyDescent="0.25">
      <c r="A35" s="125" t="s">
        <v>2175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F917-0E36-4C4B-8ED3-5EE006375D35}">
  <sheetPr codeName="Hoja5"/>
  <dimension ref="A3:D5"/>
  <sheetViews>
    <sheetView workbookViewId="0">
      <selection activeCell="D3" sqref="D3:D4"/>
    </sheetView>
  </sheetViews>
  <sheetFormatPr baseColWidth="10" defaultColWidth="11.42578125" defaultRowHeight="15" x14ac:dyDescent="0.25"/>
  <cols>
    <col min="1" max="1" width="17.5703125" bestFit="1" customWidth="1"/>
  </cols>
  <sheetData>
    <row r="3" spans="1:4" x14ac:dyDescent="0.25">
      <c r="A3" s="3" t="s">
        <v>2173</v>
      </c>
      <c r="D3" s="1" t="s">
        <v>41</v>
      </c>
    </row>
    <row r="4" spans="1:4" x14ac:dyDescent="0.25">
      <c r="A4" s="2" t="s">
        <v>537</v>
      </c>
      <c r="D4" s="1" t="s">
        <v>119</v>
      </c>
    </row>
    <row r="5" spans="1:4" x14ac:dyDescent="0.25">
      <c r="A5" s="2" t="s">
        <v>2175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971d53f-3e52-4c2f-b4f5-b43a97ffa5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9C3CADEE3317048989F5E1A7870D1D8" ma:contentTypeVersion="18" ma:contentTypeDescription="Crear nuevo documento." ma:contentTypeScope="" ma:versionID="3f8affa7c15fa4b3720858a9894d7295">
  <xsd:schema xmlns:xsd="http://www.w3.org/2001/XMLSchema" xmlns:xs="http://www.w3.org/2001/XMLSchema" xmlns:p="http://schemas.microsoft.com/office/2006/metadata/properties" xmlns:ns3="2971d53f-3e52-4c2f-b4f5-b43a97ffa5ac" xmlns:ns4="89bf9978-b49a-450e-a3b7-caefda680f7d" targetNamespace="http://schemas.microsoft.com/office/2006/metadata/properties" ma:root="true" ma:fieldsID="6fc614b68d48e6aeebad132d15221eea" ns3:_="" ns4:_="">
    <xsd:import namespace="2971d53f-3e52-4c2f-b4f5-b43a97ffa5ac"/>
    <xsd:import namespace="89bf9978-b49a-450e-a3b7-caefda680f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1d53f-3e52-4c2f-b4f5-b43a97ffa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bf9978-b49a-450e-a3b7-caefda680f7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221DC-0B58-44A2-81E3-066E56979254}">
  <ds:schemaRefs>
    <ds:schemaRef ds:uri="http://schemas.microsoft.com/office/2006/metadata/properties"/>
    <ds:schemaRef ds:uri="http://schemas.microsoft.com/office/infopath/2007/PartnerControls"/>
    <ds:schemaRef ds:uri="2971d53f-3e52-4c2f-b4f5-b43a97ffa5ac"/>
  </ds:schemaRefs>
</ds:datastoreItem>
</file>

<file path=customXml/itemProps2.xml><?xml version="1.0" encoding="utf-8"?>
<ds:datastoreItem xmlns:ds="http://schemas.openxmlformats.org/officeDocument/2006/customXml" ds:itemID="{285A8A2D-5D70-4FE5-BFB9-AA794C3FE361}">
  <ds:schemaRefs>
    <ds:schemaRef ds:uri="http://schemas.microsoft.com/sharepoint/v3/contenttype/forms"/>
  </ds:schemaRefs>
</ds:datastoreItem>
</file>

<file path=customXml/itemProps3.xml><?xml version="1.0" encoding="utf-8"?>
<ds:datastoreItem xmlns:ds="http://schemas.openxmlformats.org/officeDocument/2006/customXml" ds:itemID="{32D1C1CA-F6FA-48E2-89B8-7B93918F4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1d53f-3e52-4c2f-b4f5-b43a97ffa5ac"/>
    <ds:schemaRef ds:uri="89bf9978-b49a-450e-a3b7-caefda680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Programación</vt:lpstr>
      <vt:lpstr>Programación+Ponderadores</vt:lpstr>
      <vt:lpstr>Distribución</vt:lpstr>
      <vt:lpstr>Hoja3</vt:lpstr>
      <vt:lpstr>BASEPOAI</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giovani andrade</dc:creator>
  <cp:keywords/>
  <dc:description/>
  <cp:lastModifiedBy>Maria Alejandra Rios Barrios</cp:lastModifiedBy>
  <cp:revision/>
  <dcterms:created xsi:type="dcterms:W3CDTF">2024-11-21T17:18:41Z</dcterms:created>
  <dcterms:modified xsi:type="dcterms:W3CDTF">2025-09-18T16:52:08Z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0x01010059C3CADEE3317048989F5E1A7870D1D8</vt:lpwstr>
  </property>
</Properties>
</file>